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мета" sheetId="1" r:id="rId1"/>
    <sheet name="Материал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23" i="1"/>
  <c r="J124"/>
  <c r="J118" l="1"/>
  <c r="J117"/>
  <c r="J94"/>
  <c r="J28" i="2" l="1"/>
  <c r="J27"/>
  <c r="J175" i="1"/>
  <c r="J172"/>
  <c r="J171"/>
  <c r="J170"/>
  <c r="J169"/>
  <c r="J166"/>
  <c r="J165"/>
  <c r="J164"/>
  <c r="J163"/>
  <c r="J162"/>
  <c r="J161"/>
  <c r="J160"/>
  <c r="J159"/>
  <c r="J156"/>
  <c r="J155"/>
  <c r="J76"/>
  <c r="J12" i="2"/>
  <c r="J176" i="1" l="1"/>
  <c r="J173"/>
  <c r="J157"/>
  <c r="J167"/>
  <c r="J177" l="1"/>
  <c r="J97"/>
  <c r="J96"/>
  <c r="J36"/>
  <c r="J69"/>
  <c r="J66"/>
  <c r="J33"/>
  <c r="J126" l="1"/>
  <c r="J125"/>
  <c r="J35"/>
  <c r="J34"/>
  <c r="J31"/>
  <c r="J26" i="2" l="1"/>
  <c r="J29"/>
  <c r="J54" i="1"/>
  <c r="J33" i="2"/>
  <c r="J32"/>
  <c r="J31"/>
  <c r="J30"/>
  <c r="J25"/>
  <c r="J24"/>
  <c r="J23"/>
  <c r="J22"/>
  <c r="J21"/>
  <c r="J20"/>
  <c r="J19"/>
  <c r="J18"/>
  <c r="J17"/>
  <c r="J16"/>
  <c r="J15"/>
  <c r="J14"/>
  <c r="J13"/>
  <c r="J11"/>
  <c r="J10"/>
  <c r="J9"/>
  <c r="J8"/>
  <c r="J7"/>
  <c r="J135" i="1"/>
  <c r="J131"/>
  <c r="J130"/>
  <c r="J132"/>
  <c r="J129"/>
  <c r="J128"/>
  <c r="J127"/>
  <c r="J122"/>
  <c r="J121"/>
  <c r="J120"/>
  <c r="J119"/>
  <c r="J116"/>
  <c r="J115"/>
  <c r="J114"/>
  <c r="J113"/>
  <c r="J112"/>
  <c r="J111"/>
  <c r="J110"/>
  <c r="J109"/>
  <c r="J108"/>
  <c r="J105"/>
  <c r="J107"/>
  <c r="J106"/>
  <c r="J34" i="2" l="1"/>
  <c r="J35" s="1"/>
  <c r="I4" s="1"/>
  <c r="J136" i="1"/>
  <c r="J133"/>
  <c r="J102" l="1"/>
  <c r="J101"/>
  <c r="J100"/>
  <c r="J99"/>
  <c r="J98"/>
  <c r="J95"/>
  <c r="J93"/>
  <c r="J55"/>
  <c r="J92"/>
  <c r="J91"/>
  <c r="J90"/>
  <c r="J89"/>
  <c r="J88"/>
  <c r="J87"/>
  <c r="J86"/>
  <c r="J85"/>
  <c r="J82"/>
  <c r="J81"/>
  <c r="J80"/>
  <c r="J53"/>
  <c r="J79"/>
  <c r="J78"/>
  <c r="J77"/>
  <c r="J75"/>
  <c r="J103" l="1"/>
  <c r="J74"/>
  <c r="J73"/>
  <c r="J72"/>
  <c r="J71"/>
  <c r="J70"/>
  <c r="J68"/>
  <c r="J67"/>
  <c r="J65"/>
  <c r="J64" l="1"/>
  <c r="J63"/>
  <c r="J62"/>
  <c r="J61" l="1"/>
  <c r="J60"/>
  <c r="J59"/>
  <c r="J58"/>
  <c r="J57"/>
  <c r="J56"/>
  <c r="J47"/>
  <c r="J50"/>
  <c r="J49"/>
  <c r="J48"/>
  <c r="J46"/>
  <c r="J44"/>
  <c r="J45"/>
  <c r="J43"/>
  <c r="J42"/>
  <c r="J41"/>
  <c r="J40"/>
  <c r="J39"/>
  <c r="J38"/>
  <c r="J37"/>
  <c r="J32"/>
  <c r="J27"/>
  <c r="J83" l="1"/>
  <c r="J30"/>
  <c r="J29"/>
  <c r="J28"/>
  <c r="J26"/>
  <c r="J25"/>
  <c r="J24"/>
  <c r="J23"/>
  <c r="J22"/>
  <c r="J21"/>
  <c r="J20"/>
  <c r="J17"/>
  <c r="J16"/>
  <c r="J15"/>
  <c r="J14"/>
  <c r="J51" l="1"/>
  <c r="J18"/>
  <c r="J137" l="1"/>
  <c r="J139" s="1"/>
  <c r="I10" l="1"/>
  <c r="O172"/>
</calcChain>
</file>

<file path=xl/sharedStrings.xml><?xml version="1.0" encoding="utf-8"?>
<sst xmlns="http://schemas.openxmlformats.org/spreadsheetml/2006/main" count="378" uniqueCount="146">
  <si>
    <t>Приложение 4. Сметы на ремонтно-отделочные работы</t>
  </si>
  <si>
    <t>Заказчик:</t>
  </si>
  <si>
    <t/>
  </si>
  <si>
    <t>Утверждаю:</t>
  </si>
  <si>
    <t>Подрядчик:</t>
  </si>
  <si>
    <t>Наименование работ:</t>
  </si>
  <si>
    <t>СМЕТА</t>
  </si>
  <si>
    <t>На строительно-монтажные работы</t>
  </si>
  <si>
    <t>Сметная стоимость:</t>
  </si>
  <si>
    <t>№№ ед.р.</t>
  </si>
  <si>
    <t>Наименование работ</t>
  </si>
  <si>
    <t>Ед. изм.</t>
  </si>
  <si>
    <t>Кол-во</t>
  </si>
  <si>
    <t>Цена</t>
  </si>
  <si>
    <t>Сумма</t>
  </si>
  <si>
    <t>Раздел 1. Монтажные и демонтажные работы</t>
  </si>
  <si>
    <t>м.кв.</t>
  </si>
  <si>
    <t>Устройство перегородоки из ГКЛ ( в 2 слоя)</t>
  </si>
  <si>
    <t>Устройство звукоизоляции</t>
  </si>
  <si>
    <t>Итого:</t>
  </si>
  <si>
    <t>№ 1  от  09.03.2016</t>
  </si>
  <si>
    <t>шт</t>
  </si>
  <si>
    <t>Установка переходных порожков</t>
  </si>
  <si>
    <t>Раздел 2. Сан.узел</t>
  </si>
  <si>
    <t>Перенос вытяжки</t>
  </si>
  <si>
    <t>шт.</t>
  </si>
  <si>
    <t>Устройство короба из ГКЛ</t>
  </si>
  <si>
    <t>м.п.</t>
  </si>
  <si>
    <t>Устройство штробы под коммуникации</t>
  </si>
  <si>
    <t>Грунтовка стен бетонконтактом</t>
  </si>
  <si>
    <t>Штукатурка стен по маякам цементоно-песчаной смесью</t>
  </si>
  <si>
    <t>Облицовка стен кафельной плиткой (20-80см.)</t>
  </si>
  <si>
    <t>Затирка швов</t>
  </si>
  <si>
    <t>Облицовка откосов кафельной плиткой</t>
  </si>
  <si>
    <t>Снятие фаски под 45 градусов</t>
  </si>
  <si>
    <t>Облицовка пола кафельной плиткой (по прямой)</t>
  </si>
  <si>
    <t>Монтаж точечных светильников</t>
  </si>
  <si>
    <t>Установка ванной с экраном из плитки</t>
  </si>
  <si>
    <t>Установка полотенцесушителя</t>
  </si>
  <si>
    <t>Установка смесителя</t>
  </si>
  <si>
    <t xml:space="preserve">Установка умывальника </t>
  </si>
  <si>
    <t>Установка скрытого лючка</t>
  </si>
  <si>
    <t>Облицовка скрытого лючка кафельной плиткой</t>
  </si>
  <si>
    <t>Перенос счетчиков</t>
  </si>
  <si>
    <t>Сверление отверстий в плитке</t>
  </si>
  <si>
    <t>Устройсво точек водоснабжения</t>
  </si>
  <si>
    <t xml:space="preserve"> шт.</t>
  </si>
  <si>
    <t>Устройсво точек слива</t>
  </si>
  <si>
    <t>Устройство точек электроснабжения</t>
  </si>
  <si>
    <t>Установка унитаза с инсталяцией</t>
  </si>
  <si>
    <t>Устройство гигиенического душа</t>
  </si>
  <si>
    <t>Раздел 3. Кухня-Гостиная</t>
  </si>
  <si>
    <t>Грунтовка стен универсальным грунтом перед штукатуркой</t>
  </si>
  <si>
    <t xml:space="preserve">Штукатурка стен по маякам </t>
  </si>
  <si>
    <t>Грунтовка стен универсальным грунтом перед шпатлевкой</t>
  </si>
  <si>
    <t>Шпатлевка стен под обои ( шпаклевка + шлифовка)</t>
  </si>
  <si>
    <t>Грунтовка стен универсальным грунтом перед обоями</t>
  </si>
  <si>
    <t>Оклейка стен обоями (без стыковки)</t>
  </si>
  <si>
    <t>Штукатурка откосов стен</t>
  </si>
  <si>
    <t>Шпатлевка откосов стен под обои</t>
  </si>
  <si>
    <t>Оклейка откосов стен обоями</t>
  </si>
  <si>
    <t>Покраска откосов</t>
  </si>
  <si>
    <t>Монтаж теплого пола</t>
  </si>
  <si>
    <t>Вывод терморегулятора и подключение</t>
  </si>
  <si>
    <t>ш.т.</t>
  </si>
  <si>
    <t>Монтаж переходного порожка</t>
  </si>
  <si>
    <t>Настил ламинированной доски (по прямой)</t>
  </si>
  <si>
    <t>Монтаж деревянного плинтуса</t>
  </si>
  <si>
    <t xml:space="preserve">Устройство короба из ГКЛ </t>
  </si>
  <si>
    <t>Перенос батареи</t>
  </si>
  <si>
    <t xml:space="preserve">Шпатлевка короба из ГКЛ под обои </t>
  </si>
  <si>
    <t xml:space="preserve">Оклейка обоями короба из ГКЛ </t>
  </si>
  <si>
    <t xml:space="preserve">Покраска короба из ГКЛ </t>
  </si>
  <si>
    <t>Прокладка трассы (сплит система)</t>
  </si>
  <si>
    <t>Устройство штробы (сплит система)</t>
  </si>
  <si>
    <t>Устройство отверститй (сплит система)</t>
  </si>
  <si>
    <t>Раздел 4. Спальня</t>
  </si>
  <si>
    <t>Перенос и утопление щитка</t>
  </si>
  <si>
    <t>Монтаж бра</t>
  </si>
  <si>
    <t>Раздел 5. Лоджия</t>
  </si>
  <si>
    <t>Утепление стены</t>
  </si>
  <si>
    <t>Обшивка стены ГКЛ</t>
  </si>
  <si>
    <t>Демонтаж кирпичей</t>
  </si>
  <si>
    <t>Отделка стен декоративной штукатуркой</t>
  </si>
  <si>
    <t>Отделка откосов стен декоративной штукатуркой</t>
  </si>
  <si>
    <t>Утепление потолка</t>
  </si>
  <si>
    <t>Монтаж керамического плинтуса</t>
  </si>
  <si>
    <t>Раздел 6. Дополнительные работы</t>
  </si>
  <si>
    <t>Вынос и вывоз строительного мусора</t>
  </si>
  <si>
    <t>ВСЕГО:</t>
  </si>
  <si>
    <t>СПЕЦИФИКАЦИЯ</t>
  </si>
  <si>
    <t>На материалы для ремонтно-отделочных работ</t>
  </si>
  <si>
    <t>Наименование материала</t>
  </si>
  <si>
    <t>Шпаклевка финишная ABS Satentek</t>
  </si>
  <si>
    <t>Штукатурка цементно-песчанная</t>
  </si>
  <si>
    <t>Штукатурка Волма-Слой</t>
  </si>
  <si>
    <t>Грунтовка глубокого проникновения Ceresit CT17</t>
  </si>
  <si>
    <t>Профиль маячковый 10 мм, 2,5м</t>
  </si>
  <si>
    <t>Профиль перфорированный угловой</t>
  </si>
  <si>
    <t>Сетка абразивная</t>
  </si>
  <si>
    <t>Клей для обоей Metylan (50 м.кв.)</t>
  </si>
  <si>
    <t>уп.</t>
  </si>
  <si>
    <t>Подложка под ламинированную доску (5 м.кв.)</t>
  </si>
  <si>
    <t>Гипсокартон  КНАУФ 12,5</t>
  </si>
  <si>
    <t>Профиль направляющий (27х28 мм КНАУФ)</t>
  </si>
  <si>
    <t>Профиль стоечный (60х27 мм КНАУФ)</t>
  </si>
  <si>
    <t>Профиль направляющий (50х40 мм КНАУФ)</t>
  </si>
  <si>
    <t>Профиль стоечный (50х50 мм КНАУФ)</t>
  </si>
  <si>
    <t>Комплект крепежа для ГКЛ (дюбеля, саморезы, клопы)</t>
  </si>
  <si>
    <t>компл.</t>
  </si>
  <si>
    <t>Материал для электромонтажных работ</t>
  </si>
  <si>
    <t>Материал для санитарно-технических работ (Ekoplastik)</t>
  </si>
  <si>
    <t>Доставка  материала</t>
  </si>
  <si>
    <t>Подьем  материала</t>
  </si>
  <si>
    <t>кг.</t>
  </si>
  <si>
    <t>Прочие неучтенные материалы</t>
  </si>
  <si>
    <t>%</t>
  </si>
  <si>
    <t>ИТОГО:</t>
  </si>
  <si>
    <t>№ 1  от 09.03.2016</t>
  </si>
  <si>
    <t>Материал для вентиляции</t>
  </si>
  <si>
    <t>Устройство тв. Розетки</t>
  </si>
  <si>
    <t>Устройство инт. Розетки</t>
  </si>
  <si>
    <t>Устройство розетки под роутер</t>
  </si>
  <si>
    <t>Шлифовка плитки</t>
  </si>
  <si>
    <t>Установка автоматов</t>
  </si>
  <si>
    <t>Грунтовка пола бетонконтактом перед стяжкой</t>
  </si>
  <si>
    <t>Грунтовка пола бетонконтактом перед плиткой</t>
  </si>
  <si>
    <t>Грунтовка стен бетонконтактом перед плиткой</t>
  </si>
  <si>
    <t>Стяжка цементно-песчанная</t>
  </si>
  <si>
    <t>Устройство стяжки (3см.)</t>
  </si>
  <si>
    <t>Бетонконтакт Аура</t>
  </si>
  <si>
    <t>Демонтаж стены из шлакоблока (с выносом)</t>
  </si>
  <si>
    <t>Затирка швов (2-х цветная)</t>
  </si>
  <si>
    <t>Устройство декоративного элемента</t>
  </si>
  <si>
    <t>Грунтовка короба универсальным грунтом за 2 раза</t>
  </si>
  <si>
    <t>Облицовка стен клинкирной плиткой</t>
  </si>
  <si>
    <t>Электрика</t>
  </si>
  <si>
    <t>Клей плиточный Ceresit CM 14</t>
  </si>
  <si>
    <t>Клей для ГКЛ Перфлекс</t>
  </si>
  <si>
    <t>Утеплитель ( шумоизоляция)</t>
  </si>
  <si>
    <t>Гидроизоляция</t>
  </si>
  <si>
    <t>Малярный флизелин</t>
  </si>
  <si>
    <t>Покраска плитки</t>
  </si>
  <si>
    <t>Вскрытие лаком плитки за 2 раза</t>
  </si>
  <si>
    <t>Оклейка откосов стен обоями (без стыковки)</t>
  </si>
  <si>
    <t>Оклейка стен обоями  (без стыковки)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</si>
</sst>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3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/>
  </cellStyleXfs>
  <cellXfs count="165">
    <xf numFmtId="0" fontId="0" fillId="0" borderId="0" xfId="0"/>
    <xf numFmtId="49" fontId="2" fillId="0" borderId="0" xfId="0" applyNumberFormat="1" applyFont="1" applyAlignment="1">
      <alignment horizontal="left"/>
    </xf>
    <xf numFmtId="0" fontId="0" fillId="0" borderId="0" xfId="0" applyNumberFormat="1"/>
    <xf numFmtId="49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left"/>
    </xf>
    <xf numFmtId="49" fontId="8" fillId="3" borderId="3" xfId="0" applyNumberFormat="1" applyFont="1" applyFill="1" applyBorder="1" applyAlignment="1">
      <alignment horizontal="center"/>
    </xf>
    <xf numFmtId="2" fontId="10" fillId="3" borderId="3" xfId="0" applyNumberFormat="1" applyFont="1" applyFill="1" applyBorder="1" applyAlignment="1">
      <alignment horizontal="center"/>
    </xf>
    <xf numFmtId="2" fontId="10" fillId="3" borderId="4" xfId="0" applyNumberFormat="1" applyFont="1" applyFill="1" applyBorder="1" applyAlignment="1">
      <alignment horizontal="right"/>
    </xf>
    <xf numFmtId="2" fontId="9" fillId="3" borderId="7" xfId="0" applyNumberFormat="1" applyFont="1" applyFill="1" applyBorder="1" applyAlignment="1">
      <alignment horizontal="right"/>
    </xf>
    <xf numFmtId="1" fontId="8" fillId="4" borderId="2" xfId="0" applyNumberFormat="1" applyFont="1" applyFill="1" applyBorder="1" applyAlignment="1">
      <alignment horizontal="left"/>
    </xf>
    <xf numFmtId="49" fontId="8" fillId="4" borderId="3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right"/>
    </xf>
    <xf numFmtId="2" fontId="8" fillId="4" borderId="8" xfId="0" applyNumberFormat="1" applyFont="1" applyFill="1" applyBorder="1" applyAlignment="1">
      <alignment horizontal="right"/>
    </xf>
    <xf numFmtId="1" fontId="8" fillId="0" borderId="3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2" fontId="10" fillId="3" borderId="3" xfId="0" applyNumberFormat="1" applyFont="1" applyFill="1" applyBorder="1" applyAlignment="1">
      <alignment horizontal="right"/>
    </xf>
    <xf numFmtId="2" fontId="9" fillId="3" borderId="9" xfId="0" applyNumberFormat="1" applyFont="1" applyFill="1" applyBorder="1" applyAlignment="1">
      <alignment horizontal="right"/>
    </xf>
    <xf numFmtId="2" fontId="8" fillId="0" borderId="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right"/>
    </xf>
    <xf numFmtId="2" fontId="8" fillId="0" borderId="7" xfId="0" applyNumberFormat="1" applyFont="1" applyBorder="1" applyAlignment="1">
      <alignment horizontal="right"/>
    </xf>
    <xf numFmtId="2" fontId="9" fillId="3" borderId="3" xfId="0" applyNumberFormat="1" applyFont="1" applyFill="1" applyBorder="1" applyAlignment="1">
      <alignment horizontal="right"/>
    </xf>
    <xf numFmtId="0" fontId="0" fillId="0" borderId="11" xfId="0" applyBorder="1"/>
    <xf numFmtId="0" fontId="0" fillId="0" borderId="12" xfId="0" applyFill="1" applyBorder="1"/>
    <xf numFmtId="49" fontId="8" fillId="0" borderId="3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right"/>
    </xf>
    <xf numFmtId="0" fontId="0" fillId="0" borderId="13" xfId="0" applyBorder="1"/>
    <xf numFmtId="0" fontId="0" fillId="0" borderId="12" xfId="0" applyBorder="1"/>
    <xf numFmtId="2" fontId="8" fillId="0" borderId="3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0" fontId="0" fillId="0" borderId="0" xfId="0" applyBorder="1"/>
    <xf numFmtId="1" fontId="8" fillId="4" borderId="7" xfId="0" applyNumberFormat="1" applyFont="1" applyFill="1" applyBorder="1" applyAlignment="1">
      <alignment horizontal="left"/>
    </xf>
    <xf numFmtId="49" fontId="8" fillId="0" borderId="6" xfId="0" applyNumberFormat="1" applyFont="1" applyBorder="1" applyAlignment="1">
      <alignment horizontal="center"/>
    </xf>
    <xf numFmtId="2" fontId="8" fillId="4" borderId="4" xfId="0" applyNumberFormat="1" applyFont="1" applyFill="1" applyBorder="1" applyAlignment="1">
      <alignment horizontal="right"/>
    </xf>
    <xf numFmtId="0" fontId="0" fillId="4" borderId="0" xfId="0" applyFill="1"/>
    <xf numFmtId="2" fontId="9" fillId="3" borderId="0" xfId="0" applyNumberFormat="1" applyFont="1" applyFill="1" applyBorder="1" applyAlignment="1">
      <alignment horizontal="right"/>
    </xf>
    <xf numFmtId="1" fontId="8" fillId="0" borderId="2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right"/>
    </xf>
    <xf numFmtId="49" fontId="8" fillId="3" borderId="7" xfId="0" applyNumberFormat="1" applyFont="1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right"/>
    </xf>
    <xf numFmtId="49" fontId="8" fillId="0" borderId="0" xfId="0" applyNumberFormat="1" applyFont="1" applyAlignment="1">
      <alignment horizontal="left"/>
    </xf>
    <xf numFmtId="49" fontId="8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right"/>
    </xf>
    <xf numFmtId="49" fontId="8" fillId="0" borderId="0" xfId="0" applyNumberFormat="1" applyFont="1"/>
    <xf numFmtId="49" fontId="9" fillId="0" borderId="0" xfId="0" applyNumberFormat="1" applyFont="1"/>
    <xf numFmtId="4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49" fontId="12" fillId="0" borderId="0" xfId="0" applyNumberFormat="1" applyFont="1"/>
    <xf numFmtId="2" fontId="12" fillId="0" borderId="0" xfId="0" applyNumberFormat="1" applyFont="1" applyAlignment="1">
      <alignment horizontal="right"/>
    </xf>
    <xf numFmtId="49" fontId="9" fillId="0" borderId="19" xfId="0" applyNumberFormat="1" applyFont="1" applyBorder="1"/>
    <xf numFmtId="49" fontId="8" fillId="0" borderId="19" xfId="0" applyNumberFormat="1" applyFont="1" applyBorder="1"/>
    <xf numFmtId="49" fontId="8" fillId="0" borderId="19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right"/>
    </xf>
    <xf numFmtId="2" fontId="13" fillId="0" borderId="19" xfId="0" applyNumberFormat="1" applyFont="1" applyBorder="1" applyAlignment="1">
      <alignment horizontal="right"/>
    </xf>
    <xf numFmtId="0" fontId="14" fillId="0" borderId="0" xfId="1" applyNumberFormat="1"/>
    <xf numFmtId="49" fontId="4" fillId="0" borderId="3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/>
    </xf>
    <xf numFmtId="49" fontId="8" fillId="4" borderId="3" xfId="1" applyNumberFormat="1" applyFont="1" applyFill="1" applyBorder="1" applyAlignment="1"/>
    <xf numFmtId="49" fontId="8" fillId="0" borderId="3" xfId="1" applyNumberFormat="1" applyFont="1" applyBorder="1" applyAlignment="1">
      <alignment horizontal="center"/>
    </xf>
    <xf numFmtId="2" fontId="8" fillId="0" borderId="3" xfId="1" applyNumberFormat="1" applyFont="1" applyFill="1" applyBorder="1" applyAlignment="1">
      <alignment horizontal="center"/>
    </xf>
    <xf numFmtId="2" fontId="8" fillId="0" borderId="3" xfId="1" applyNumberFormat="1" applyFont="1" applyFill="1" applyBorder="1" applyAlignment="1">
      <alignment horizontal="right"/>
    </xf>
    <xf numFmtId="49" fontId="8" fillId="4" borderId="3" xfId="1" applyNumberFormat="1" applyFont="1" applyFill="1" applyBorder="1" applyAlignment="1">
      <alignment horizontal="left"/>
    </xf>
    <xf numFmtId="2" fontId="8" fillId="0" borderId="3" xfId="1" applyNumberFormat="1" applyFont="1" applyBorder="1" applyAlignment="1">
      <alignment horizontal="center"/>
    </xf>
    <xf numFmtId="2" fontId="8" fillId="0" borderId="3" xfId="1" applyNumberFormat="1" applyFont="1" applyBorder="1" applyAlignment="1">
      <alignment horizontal="right"/>
    </xf>
    <xf numFmtId="2" fontId="8" fillId="4" borderId="3" xfId="1" applyNumberFormat="1" applyFont="1" applyFill="1" applyBorder="1" applyAlignment="1">
      <alignment horizontal="right"/>
    </xf>
    <xf numFmtId="49" fontId="8" fillId="0" borderId="3" xfId="1" applyNumberFormat="1" applyFont="1" applyBorder="1" applyAlignment="1">
      <alignment horizontal="left"/>
    </xf>
    <xf numFmtId="2" fontId="8" fillId="4" borderId="3" xfId="1" applyNumberFormat="1" applyFont="1" applyFill="1" applyBorder="1" applyAlignment="1">
      <alignment horizontal="center"/>
    </xf>
    <xf numFmtId="49" fontId="8" fillId="0" borderId="3" xfId="1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2" fontId="0" fillId="0" borderId="0" xfId="0" applyNumberFormat="1"/>
    <xf numFmtId="49" fontId="9" fillId="3" borderId="3" xfId="0" applyNumberFormat="1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/>
    </xf>
    <xf numFmtId="49" fontId="9" fillId="3" borderId="6" xfId="0" applyNumberFormat="1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49" fontId="8" fillId="0" borderId="6" xfId="0" applyNumberFormat="1" applyFont="1" applyBorder="1"/>
    <xf numFmtId="49" fontId="8" fillId="0" borderId="3" xfId="0" applyNumberFormat="1" applyFont="1" applyBorder="1"/>
    <xf numFmtId="49" fontId="8" fillId="0" borderId="3" xfId="0" applyNumberFormat="1" applyFont="1" applyBorder="1" applyAlignment="1">
      <alignment horizontal="left"/>
    </xf>
    <xf numFmtId="49" fontId="8" fillId="0" borderId="4" xfId="0" applyNumberFormat="1" applyFont="1" applyFill="1" applyBorder="1" applyAlignment="1">
      <alignment wrapText="1"/>
    </xf>
    <xf numFmtId="49" fontId="8" fillId="0" borderId="5" xfId="0" applyNumberFormat="1" applyFont="1" applyFill="1" applyBorder="1" applyAlignment="1">
      <alignment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wrapText="1"/>
    </xf>
    <xf numFmtId="49" fontId="8" fillId="0" borderId="7" xfId="0" applyNumberFormat="1" applyFont="1" applyBorder="1"/>
    <xf numFmtId="49" fontId="8" fillId="0" borderId="4" xfId="0" applyNumberFormat="1" applyFont="1" applyBorder="1"/>
    <xf numFmtId="49" fontId="8" fillId="0" borderId="5" xfId="0" applyNumberFormat="1" applyFont="1" applyBorder="1"/>
    <xf numFmtId="49" fontId="8" fillId="0" borderId="20" xfId="0" applyNumberFormat="1" applyFont="1" applyBorder="1"/>
    <xf numFmtId="49" fontId="8" fillId="0" borderId="15" xfId="0" applyNumberFormat="1" applyFont="1" applyBorder="1"/>
    <xf numFmtId="49" fontId="8" fillId="0" borderId="21" xfId="0" applyNumberFormat="1" applyFont="1" applyBorder="1"/>
    <xf numFmtId="0" fontId="1" fillId="0" borderId="0" xfId="0" applyNumberFormat="1" applyFont="1" applyAlignment="1">
      <alignment horizontal="center"/>
    </xf>
    <xf numFmtId="0" fontId="0" fillId="0" borderId="0" xfId="0" applyNumberFormat="1"/>
    <xf numFmtId="49" fontId="9" fillId="3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8" fillId="0" borderId="18" xfId="0" applyNumberFormat="1" applyFont="1" applyFill="1" applyBorder="1" applyAlignment="1">
      <alignment horizontal="left"/>
    </xf>
    <xf numFmtId="49" fontId="9" fillId="3" borderId="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/>
    </xf>
    <xf numFmtId="49" fontId="8" fillId="4" borderId="3" xfId="0" applyNumberFormat="1" applyFont="1" applyFill="1" applyBorder="1"/>
    <xf numFmtId="49" fontId="8" fillId="4" borderId="3" xfId="0" applyNumberFormat="1" applyFont="1" applyFill="1" applyBorder="1" applyAlignment="1">
      <alignment horizontal="left"/>
    </xf>
    <xf numFmtId="49" fontId="8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49" fontId="8" fillId="0" borderId="6" xfId="0" applyNumberFormat="1" applyFont="1" applyBorder="1" applyAlignment="1">
      <alignment wrapText="1"/>
    </xf>
    <xf numFmtId="49" fontId="8" fillId="0" borderId="7" xfId="0" applyNumberFormat="1" applyFont="1" applyBorder="1" applyAlignment="1">
      <alignment horizontal="left"/>
    </xf>
    <xf numFmtId="49" fontId="8" fillId="4" borderId="4" xfId="0" applyNumberFormat="1" applyFont="1" applyFill="1" applyBorder="1" applyAlignment="1">
      <alignment horizontal="left"/>
    </xf>
    <xf numFmtId="49" fontId="8" fillId="4" borderId="5" xfId="0" applyNumberFormat="1" applyFont="1" applyFill="1" applyBorder="1" applyAlignment="1">
      <alignment horizontal="left"/>
    </xf>
    <xf numFmtId="49" fontId="8" fillId="4" borderId="6" xfId="0" applyNumberFormat="1" applyFont="1" applyFill="1" applyBorder="1" applyAlignment="1">
      <alignment horizontal="left"/>
    </xf>
    <xf numFmtId="49" fontId="8" fillId="0" borderId="4" xfId="0" applyNumberFormat="1" applyFont="1" applyFill="1" applyBorder="1"/>
    <xf numFmtId="49" fontId="8" fillId="0" borderId="5" xfId="0" applyNumberFormat="1" applyFont="1" applyFill="1" applyBorder="1"/>
    <xf numFmtId="49" fontId="8" fillId="0" borderId="6" xfId="0" applyNumberFormat="1" applyFont="1" applyFill="1" applyBorder="1"/>
    <xf numFmtId="49" fontId="8" fillId="4" borderId="4" xfId="0" applyNumberFormat="1" applyFont="1" applyFill="1" applyBorder="1"/>
    <xf numFmtId="49" fontId="8" fillId="4" borderId="5" xfId="0" applyNumberFormat="1" applyFont="1" applyFill="1" applyBorder="1"/>
    <xf numFmtId="49" fontId="8" fillId="4" borderId="6" xfId="0" applyNumberFormat="1" applyFont="1" applyFill="1" applyBorder="1"/>
    <xf numFmtId="49" fontId="8" fillId="0" borderId="4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49" fontId="9" fillId="0" borderId="6" xfId="0" applyNumberFormat="1" applyFont="1" applyFill="1" applyBorder="1" applyAlignment="1">
      <alignment horizontal="left"/>
    </xf>
    <xf numFmtId="49" fontId="4" fillId="0" borderId="3" xfId="1" applyNumberFormat="1" applyFont="1" applyBorder="1" applyAlignment="1">
      <alignment horizontal="center" vertical="center"/>
    </xf>
    <xf numFmtId="49" fontId="8" fillId="0" borderId="3" xfId="1" applyNumberFormat="1" applyFont="1" applyBorder="1"/>
    <xf numFmtId="49" fontId="8" fillId="0" borderId="3" xfId="1" applyNumberFormat="1" applyFont="1" applyBorder="1" applyAlignment="1">
      <alignment horizontal="left"/>
    </xf>
    <xf numFmtId="0" fontId="1" fillId="0" borderId="0" xfId="1" applyNumberFormat="1" applyFont="1" applyAlignment="1">
      <alignment horizontal="center"/>
    </xf>
    <xf numFmtId="0" fontId="14" fillId="0" borderId="0" xfId="1" applyNumberFormat="1"/>
    <xf numFmtId="0" fontId="5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5" fillId="0" borderId="1" xfId="1" applyNumberFormat="1" applyFont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49" fontId="7" fillId="2" borderId="3" xfId="1" applyNumberFormat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left"/>
    </xf>
    <xf numFmtId="49" fontId="8" fillId="0" borderId="5" xfId="1" applyNumberFormat="1" applyFont="1" applyFill="1" applyBorder="1" applyAlignment="1">
      <alignment horizontal="left"/>
    </xf>
    <xf numFmtId="49" fontId="8" fillId="0" borderId="6" xfId="1" applyNumberFormat="1" applyFont="1" applyFill="1" applyBorder="1" applyAlignment="1">
      <alignment horizontal="left"/>
    </xf>
    <xf numFmtId="49" fontId="8" fillId="0" borderId="4" xfId="1" applyNumberFormat="1" applyFont="1" applyBorder="1" applyAlignment="1">
      <alignment horizontal="left" vertical="center"/>
    </xf>
    <xf numFmtId="49" fontId="8" fillId="0" borderId="5" xfId="1" applyNumberFormat="1" applyFont="1" applyBorder="1" applyAlignment="1">
      <alignment horizontal="left" vertical="center"/>
    </xf>
    <xf numFmtId="49" fontId="8" fillId="0" borderId="6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tabSelected="1" topLeftCell="A158" workbookViewId="0">
      <selection activeCell="O172" sqref="O172"/>
    </sheetView>
  </sheetViews>
  <sheetFormatPr defaultRowHeight="15"/>
  <cols>
    <col min="1" max="1" width="4.140625" customWidth="1"/>
    <col min="7" max="7" width="5.42578125" customWidth="1"/>
    <col min="8" max="9" width="6.85546875" customWidth="1"/>
    <col min="10" max="10" width="11" customWidth="1"/>
    <col min="12" max="12" width="9.5703125" bestFit="1" customWidth="1"/>
    <col min="15" max="15" width="9.5703125" bestFit="1" customWidth="1"/>
  </cols>
  <sheetData>
    <row r="1" spans="1:10" ht="18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>
      <c r="A2" s="1" t="s">
        <v>1</v>
      </c>
      <c r="B2" s="2"/>
      <c r="C2" s="3" t="s">
        <v>2</v>
      </c>
      <c r="D2" s="2"/>
      <c r="E2" s="2"/>
      <c r="F2" s="2"/>
      <c r="G2" s="2"/>
      <c r="H2" s="4" t="s">
        <v>3</v>
      </c>
      <c r="I2" s="2"/>
      <c r="J2" s="2"/>
    </row>
    <row r="3" spans="1:10">
      <c r="A3" s="1" t="s">
        <v>4</v>
      </c>
      <c r="B3" s="2"/>
      <c r="C3" s="3" t="s">
        <v>2</v>
      </c>
      <c r="D3" s="2"/>
      <c r="E3" s="2"/>
      <c r="F3" s="2"/>
      <c r="G3" s="2"/>
      <c r="H3" s="2"/>
      <c r="I3" s="2"/>
      <c r="J3" s="2"/>
    </row>
    <row r="4" spans="1:10">
      <c r="A4" s="5"/>
      <c r="B4" s="6"/>
      <c r="C4" s="6"/>
      <c r="D4" s="5"/>
      <c r="E4" s="6"/>
      <c r="F4" s="6"/>
      <c r="G4" s="7"/>
      <c r="H4" s="8"/>
      <c r="I4" s="9"/>
      <c r="J4" s="9"/>
    </row>
    <row r="5" spans="1:10">
      <c r="A5" s="1" t="s">
        <v>5</v>
      </c>
      <c r="B5" s="2"/>
      <c r="C5" s="2"/>
      <c r="D5" s="3" t="s">
        <v>2</v>
      </c>
      <c r="E5" s="2"/>
      <c r="F5" s="2"/>
      <c r="G5" s="2"/>
      <c r="H5" s="2"/>
      <c r="I5" s="2"/>
      <c r="J5" s="2"/>
    </row>
    <row r="6" spans="1:10">
      <c r="A6" s="1"/>
      <c r="B6" s="2"/>
      <c r="C6" s="2"/>
      <c r="D6" s="3"/>
      <c r="E6" s="2"/>
      <c r="F6" s="2"/>
      <c r="G6" s="2"/>
      <c r="H6" s="2"/>
      <c r="I6" s="2"/>
      <c r="J6" s="2"/>
    </row>
    <row r="7" spans="1:10" ht="18.75">
      <c r="A7" s="117" t="s">
        <v>6</v>
      </c>
      <c r="B7" s="118"/>
      <c r="C7" s="118"/>
      <c r="D7" s="118"/>
      <c r="E7" s="118"/>
      <c r="F7" s="118"/>
      <c r="G7" s="118"/>
      <c r="H7" s="118"/>
      <c r="I7" s="118"/>
      <c r="J7" s="118"/>
    </row>
    <row r="8" spans="1:10">
      <c r="A8" s="125" t="s">
        <v>7</v>
      </c>
      <c r="B8" s="118"/>
      <c r="C8" s="118"/>
      <c r="D8" s="118"/>
      <c r="E8" s="118"/>
      <c r="F8" s="118"/>
      <c r="G8" s="118"/>
      <c r="H8" s="118"/>
      <c r="I8" s="118"/>
      <c r="J8" s="118"/>
    </row>
    <row r="9" spans="1:10" ht="15.75">
      <c r="A9" s="126" t="s">
        <v>20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1:10">
      <c r="A10" s="2"/>
      <c r="B10" s="2"/>
      <c r="C10" s="2"/>
      <c r="D10" s="2"/>
      <c r="E10" s="127" t="s">
        <v>8</v>
      </c>
      <c r="F10" s="127"/>
      <c r="G10" s="127"/>
      <c r="H10" s="127"/>
      <c r="I10" s="128">
        <f>J139</f>
        <v>266533</v>
      </c>
      <c r="J10" s="128"/>
    </row>
    <row r="11" spans="1:10" ht="25.5" customHeight="1">
      <c r="A11" s="10" t="s">
        <v>9</v>
      </c>
      <c r="B11" s="129" t="s">
        <v>10</v>
      </c>
      <c r="C11" s="129"/>
      <c r="D11" s="129"/>
      <c r="E11" s="129"/>
      <c r="F11" s="129"/>
      <c r="G11" s="11" t="s">
        <v>11</v>
      </c>
      <c r="H11" s="12" t="s">
        <v>12</v>
      </c>
      <c r="I11" s="12" t="s">
        <v>13</v>
      </c>
      <c r="J11" s="12" t="s">
        <v>14</v>
      </c>
    </row>
    <row r="12" spans="1:10">
      <c r="A12" s="13">
        <v>1</v>
      </c>
      <c r="B12" s="130">
        <v>2</v>
      </c>
      <c r="C12" s="130"/>
      <c r="D12" s="130"/>
      <c r="E12" s="130"/>
      <c r="F12" s="130"/>
      <c r="G12" s="14">
        <v>3</v>
      </c>
      <c r="H12" s="14">
        <v>4</v>
      </c>
      <c r="I12" s="14">
        <v>5</v>
      </c>
      <c r="J12" s="14">
        <v>6</v>
      </c>
    </row>
    <row r="13" spans="1:10">
      <c r="A13" s="15"/>
      <c r="B13" s="98" t="s">
        <v>15</v>
      </c>
      <c r="C13" s="99"/>
      <c r="D13" s="99"/>
      <c r="E13" s="99"/>
      <c r="F13" s="100"/>
      <c r="G13" s="16"/>
      <c r="H13" s="17"/>
      <c r="I13" s="18"/>
      <c r="J13" s="19"/>
    </row>
    <row r="14" spans="1:10">
      <c r="A14" s="20"/>
      <c r="B14" s="131" t="s">
        <v>131</v>
      </c>
      <c r="C14" s="131"/>
      <c r="D14" s="132"/>
      <c r="E14" s="131"/>
      <c r="F14" s="131"/>
      <c r="G14" s="21" t="s">
        <v>16</v>
      </c>
      <c r="H14" s="22">
        <v>1.02</v>
      </c>
      <c r="I14" s="23">
        <v>4500</v>
      </c>
      <c r="J14" s="24">
        <f t="shared" ref="J14:J16" si="0">I14*H14</f>
        <v>4590</v>
      </c>
    </row>
    <row r="15" spans="1:10">
      <c r="A15" s="25"/>
      <c r="B15" s="133" t="s">
        <v>17</v>
      </c>
      <c r="C15" s="134"/>
      <c r="D15" s="134"/>
      <c r="E15" s="134"/>
      <c r="F15" s="135"/>
      <c r="G15" s="26" t="s">
        <v>16</v>
      </c>
      <c r="H15" s="22">
        <v>9.1</v>
      </c>
      <c r="I15" s="27">
        <v>650</v>
      </c>
      <c r="J15" s="28">
        <f t="shared" si="0"/>
        <v>5915</v>
      </c>
    </row>
    <row r="16" spans="1:10">
      <c r="A16" s="25"/>
      <c r="B16" s="133" t="s">
        <v>18</v>
      </c>
      <c r="C16" s="134"/>
      <c r="D16" s="134"/>
      <c r="E16" s="134"/>
      <c r="F16" s="135"/>
      <c r="G16" s="26" t="s">
        <v>16</v>
      </c>
      <c r="H16" s="22">
        <v>9.1</v>
      </c>
      <c r="I16" s="27">
        <v>100</v>
      </c>
      <c r="J16" s="28">
        <f t="shared" si="0"/>
        <v>910</v>
      </c>
    </row>
    <row r="17" spans="1:10">
      <c r="A17" s="15"/>
      <c r="B17" s="105" t="s">
        <v>22</v>
      </c>
      <c r="C17" s="105"/>
      <c r="D17" s="106"/>
      <c r="E17" s="105"/>
      <c r="F17" s="105"/>
      <c r="G17" s="26" t="s">
        <v>21</v>
      </c>
      <c r="H17" s="33">
        <v>2</v>
      </c>
      <c r="I17" s="34">
        <v>200</v>
      </c>
      <c r="J17" s="35">
        <f t="shared" ref="J17" si="1">I17*H17</f>
        <v>400</v>
      </c>
    </row>
    <row r="18" spans="1:10">
      <c r="A18" s="29"/>
      <c r="B18" s="96" t="s">
        <v>19</v>
      </c>
      <c r="C18" s="97"/>
      <c r="D18" s="97"/>
      <c r="E18" s="97"/>
      <c r="F18" s="97"/>
      <c r="G18" s="16" t="s">
        <v>2</v>
      </c>
      <c r="H18" s="17">
        <v>0</v>
      </c>
      <c r="I18" s="31">
        <v>0</v>
      </c>
      <c r="J18" s="32">
        <f>SUM(J14:J17)</f>
        <v>11815</v>
      </c>
    </row>
    <row r="19" spans="1:10">
      <c r="A19" s="15"/>
      <c r="B19" s="98" t="s">
        <v>23</v>
      </c>
      <c r="C19" s="99"/>
      <c r="D19" s="99"/>
      <c r="E19" s="99"/>
      <c r="F19" s="100"/>
      <c r="G19" s="16"/>
      <c r="H19" s="17"/>
      <c r="I19" s="31"/>
      <c r="J19" s="36"/>
    </row>
    <row r="20" spans="1:10">
      <c r="A20" s="37"/>
      <c r="B20" s="101" t="s">
        <v>24</v>
      </c>
      <c r="C20" s="102"/>
      <c r="D20" s="102"/>
      <c r="E20" s="102"/>
      <c r="F20" s="103"/>
      <c r="G20" s="26" t="s">
        <v>25</v>
      </c>
      <c r="H20" s="33">
        <v>1</v>
      </c>
      <c r="I20" s="23">
        <v>1500</v>
      </c>
      <c r="J20" s="27">
        <f t="shared" ref="J20:J29" si="2">I20*H20</f>
        <v>1500</v>
      </c>
    </row>
    <row r="21" spans="1:10">
      <c r="A21" s="15"/>
      <c r="B21" s="105" t="s">
        <v>26</v>
      </c>
      <c r="C21" s="105"/>
      <c r="D21" s="106"/>
      <c r="E21" s="105"/>
      <c r="F21" s="105"/>
      <c r="G21" s="26" t="s">
        <v>27</v>
      </c>
      <c r="H21" s="33">
        <v>4.5999999999999996</v>
      </c>
      <c r="I21" s="27">
        <v>460</v>
      </c>
      <c r="J21" s="27">
        <f t="shared" si="2"/>
        <v>2116</v>
      </c>
    </row>
    <row r="22" spans="1:10">
      <c r="A22" s="15"/>
      <c r="B22" s="105" t="s">
        <v>28</v>
      </c>
      <c r="C22" s="105"/>
      <c r="D22" s="106"/>
      <c r="E22" s="105"/>
      <c r="F22" s="105"/>
      <c r="G22" s="26" t="s">
        <v>27</v>
      </c>
      <c r="H22" s="33">
        <v>11</v>
      </c>
      <c r="I22" s="27">
        <v>500</v>
      </c>
      <c r="J22" s="27">
        <f t="shared" si="2"/>
        <v>5500</v>
      </c>
    </row>
    <row r="23" spans="1:10">
      <c r="A23" s="15"/>
      <c r="B23" s="105" t="s">
        <v>29</v>
      </c>
      <c r="C23" s="105"/>
      <c r="D23" s="106"/>
      <c r="E23" s="105"/>
      <c r="F23" s="105"/>
      <c r="G23" s="26" t="s">
        <v>16</v>
      </c>
      <c r="H23" s="33">
        <v>20.7</v>
      </c>
      <c r="I23" s="27">
        <v>70</v>
      </c>
      <c r="J23" s="27">
        <f t="shared" si="2"/>
        <v>1449</v>
      </c>
    </row>
    <row r="24" spans="1:10">
      <c r="A24" s="15"/>
      <c r="B24" s="105" t="s">
        <v>30</v>
      </c>
      <c r="C24" s="105"/>
      <c r="D24" s="106"/>
      <c r="E24" s="105"/>
      <c r="F24" s="105"/>
      <c r="G24" s="26" t="s">
        <v>16</v>
      </c>
      <c r="H24" s="33">
        <v>20.7</v>
      </c>
      <c r="I24" s="27">
        <v>300</v>
      </c>
      <c r="J24" s="27">
        <f t="shared" si="2"/>
        <v>6210</v>
      </c>
    </row>
    <row r="25" spans="1:10">
      <c r="A25" s="15"/>
      <c r="B25" s="105" t="s">
        <v>31</v>
      </c>
      <c r="C25" s="105"/>
      <c r="D25" s="106"/>
      <c r="E25" s="105"/>
      <c r="F25" s="105"/>
      <c r="G25" s="26" t="s">
        <v>16</v>
      </c>
      <c r="H25" s="33">
        <v>20.7</v>
      </c>
      <c r="I25" s="27">
        <v>600</v>
      </c>
      <c r="J25" s="27">
        <f t="shared" si="2"/>
        <v>12420</v>
      </c>
    </row>
    <row r="26" spans="1:10">
      <c r="A26" s="15"/>
      <c r="B26" s="105" t="s">
        <v>132</v>
      </c>
      <c r="C26" s="105"/>
      <c r="D26" s="106"/>
      <c r="E26" s="105"/>
      <c r="F26" s="105"/>
      <c r="G26" s="26" t="s">
        <v>16</v>
      </c>
      <c r="H26" s="33">
        <v>20.7</v>
      </c>
      <c r="I26" s="27">
        <v>100</v>
      </c>
      <c r="J26" s="27">
        <f t="shared" si="2"/>
        <v>2070</v>
      </c>
    </row>
    <row r="27" spans="1:10">
      <c r="A27" s="15"/>
      <c r="B27" s="105" t="s">
        <v>133</v>
      </c>
      <c r="C27" s="105"/>
      <c r="D27" s="106"/>
      <c r="E27" s="105"/>
      <c r="F27" s="105"/>
      <c r="G27" s="26" t="s">
        <v>27</v>
      </c>
      <c r="H27" s="33">
        <v>14.8</v>
      </c>
      <c r="I27" s="27">
        <v>200</v>
      </c>
      <c r="J27" s="27">
        <f t="shared" ref="J27" si="3">I27*H27</f>
        <v>2960</v>
      </c>
    </row>
    <row r="28" spans="1:10">
      <c r="A28" s="15"/>
      <c r="B28" s="105" t="s">
        <v>33</v>
      </c>
      <c r="C28" s="105"/>
      <c r="D28" s="106"/>
      <c r="E28" s="105"/>
      <c r="F28" s="105"/>
      <c r="G28" s="26" t="s">
        <v>27</v>
      </c>
      <c r="H28" s="33">
        <v>4.2</v>
      </c>
      <c r="I28" s="27">
        <v>600</v>
      </c>
      <c r="J28" s="27">
        <f t="shared" si="2"/>
        <v>2520</v>
      </c>
    </row>
    <row r="29" spans="1:10">
      <c r="A29" s="15"/>
      <c r="B29" s="105" t="s">
        <v>32</v>
      </c>
      <c r="C29" s="105"/>
      <c r="D29" s="106"/>
      <c r="E29" s="105"/>
      <c r="F29" s="105"/>
      <c r="G29" s="26" t="s">
        <v>27</v>
      </c>
      <c r="H29" s="33">
        <v>4.2</v>
      </c>
      <c r="I29" s="27">
        <v>50</v>
      </c>
      <c r="J29" s="27">
        <f t="shared" si="2"/>
        <v>210</v>
      </c>
    </row>
    <row r="30" spans="1:10">
      <c r="A30" s="15"/>
      <c r="B30" s="105" t="s">
        <v>34</v>
      </c>
      <c r="C30" s="105"/>
      <c r="D30" s="106"/>
      <c r="E30" s="105"/>
      <c r="F30" s="105"/>
      <c r="G30" s="26" t="s">
        <v>27</v>
      </c>
      <c r="H30" s="33">
        <v>3</v>
      </c>
      <c r="I30" s="27">
        <v>600</v>
      </c>
      <c r="J30" s="27">
        <f t="shared" ref="J30" si="4">I30*H30</f>
        <v>1800</v>
      </c>
    </row>
    <row r="31" spans="1:10">
      <c r="A31" s="15"/>
      <c r="B31" s="105" t="s">
        <v>123</v>
      </c>
      <c r="C31" s="105"/>
      <c r="D31" s="106"/>
      <c r="E31" s="105"/>
      <c r="F31" s="105"/>
      <c r="G31" s="30" t="s">
        <v>27</v>
      </c>
      <c r="H31" s="33">
        <v>1</v>
      </c>
      <c r="I31" s="27">
        <v>250</v>
      </c>
      <c r="J31" s="27">
        <f t="shared" ref="J31" si="5">I31*H31</f>
        <v>250</v>
      </c>
    </row>
    <row r="32" spans="1:10">
      <c r="A32" s="15"/>
      <c r="B32" s="105" t="s">
        <v>125</v>
      </c>
      <c r="C32" s="105"/>
      <c r="D32" s="106"/>
      <c r="E32" s="105"/>
      <c r="F32" s="105"/>
      <c r="G32" s="26" t="s">
        <v>16</v>
      </c>
      <c r="H32" s="33">
        <v>4.0999999999999996</v>
      </c>
      <c r="I32" s="27">
        <v>70</v>
      </c>
      <c r="J32" s="27">
        <f>I32*H32</f>
        <v>287</v>
      </c>
    </row>
    <row r="33" spans="1:23">
      <c r="A33" s="46"/>
      <c r="B33" s="111" t="s">
        <v>129</v>
      </c>
      <c r="C33" s="111"/>
      <c r="D33" s="111"/>
      <c r="E33" s="111"/>
      <c r="F33" s="111"/>
      <c r="G33" s="47" t="s">
        <v>16</v>
      </c>
      <c r="H33" s="33">
        <v>4.0999999999999996</v>
      </c>
      <c r="I33" s="27">
        <v>300</v>
      </c>
      <c r="J33" s="27">
        <f t="shared" ref="J33" si="6">I33*H33</f>
        <v>1230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>
      <c r="A34" s="46"/>
      <c r="B34" s="111" t="s">
        <v>62</v>
      </c>
      <c r="C34" s="111"/>
      <c r="D34" s="111"/>
      <c r="E34" s="111"/>
      <c r="F34" s="111"/>
      <c r="G34" s="47" t="s">
        <v>16</v>
      </c>
      <c r="H34" s="33">
        <v>2</v>
      </c>
      <c r="I34" s="27">
        <v>250</v>
      </c>
      <c r="J34" s="27">
        <f t="shared" ref="J34:J35" si="7">I34*H34</f>
        <v>500</v>
      </c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>
      <c r="A35" s="46"/>
      <c r="B35" s="111" t="s">
        <v>63</v>
      </c>
      <c r="C35" s="111"/>
      <c r="D35" s="136"/>
      <c r="E35" s="111"/>
      <c r="F35" s="111"/>
      <c r="G35" s="47" t="s">
        <v>64</v>
      </c>
      <c r="H35" s="33">
        <v>1</v>
      </c>
      <c r="I35" s="27">
        <v>1000</v>
      </c>
      <c r="J35" s="27">
        <f t="shared" si="7"/>
        <v>1000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>
      <c r="A36" s="15"/>
      <c r="B36" s="105" t="s">
        <v>126</v>
      </c>
      <c r="C36" s="105"/>
      <c r="D36" s="106"/>
      <c r="E36" s="105"/>
      <c r="F36" s="105"/>
      <c r="G36" s="30" t="s">
        <v>16</v>
      </c>
      <c r="H36" s="33">
        <v>3</v>
      </c>
      <c r="I36" s="27">
        <v>70</v>
      </c>
      <c r="J36" s="27">
        <f>I36*H36</f>
        <v>210</v>
      </c>
    </row>
    <row r="37" spans="1:23">
      <c r="A37" s="15"/>
      <c r="B37" s="105" t="s">
        <v>35</v>
      </c>
      <c r="C37" s="105"/>
      <c r="D37" s="106"/>
      <c r="E37" s="105"/>
      <c r="F37" s="105"/>
      <c r="G37" s="26" t="s">
        <v>16</v>
      </c>
      <c r="H37" s="33">
        <v>3</v>
      </c>
      <c r="I37" s="27">
        <v>600</v>
      </c>
      <c r="J37" s="27">
        <f t="shared" ref="J37:J45" si="8">I37*H37</f>
        <v>1800</v>
      </c>
    </row>
    <row r="38" spans="1:23">
      <c r="A38" s="15"/>
      <c r="B38" s="105" t="s">
        <v>32</v>
      </c>
      <c r="C38" s="105"/>
      <c r="D38" s="106"/>
      <c r="E38" s="105"/>
      <c r="F38" s="105"/>
      <c r="G38" s="26" t="s">
        <v>16</v>
      </c>
      <c r="H38" s="33">
        <v>3</v>
      </c>
      <c r="I38" s="27">
        <v>50</v>
      </c>
      <c r="J38" s="27">
        <f t="shared" si="8"/>
        <v>150</v>
      </c>
    </row>
    <row r="39" spans="1:23">
      <c r="A39" s="38"/>
      <c r="B39" s="140" t="s">
        <v>37</v>
      </c>
      <c r="C39" s="141"/>
      <c r="D39" s="141"/>
      <c r="E39" s="141"/>
      <c r="F39" s="142"/>
      <c r="G39" s="39" t="s">
        <v>25</v>
      </c>
      <c r="H39" s="22">
        <v>1</v>
      </c>
      <c r="I39" s="23">
        <v>3000</v>
      </c>
      <c r="J39" s="40">
        <f t="shared" si="8"/>
        <v>3000</v>
      </c>
    </row>
    <row r="40" spans="1:23">
      <c r="A40" s="38"/>
      <c r="B40" s="140" t="s">
        <v>40</v>
      </c>
      <c r="C40" s="141"/>
      <c r="D40" s="141"/>
      <c r="E40" s="141"/>
      <c r="F40" s="142"/>
      <c r="G40" s="39" t="s">
        <v>25</v>
      </c>
      <c r="H40" s="22">
        <v>1</v>
      </c>
      <c r="I40" s="23">
        <v>1200</v>
      </c>
      <c r="J40" s="40">
        <f t="shared" si="8"/>
        <v>1200</v>
      </c>
    </row>
    <row r="41" spans="1:23">
      <c r="A41" s="38"/>
      <c r="B41" s="140" t="s">
        <v>49</v>
      </c>
      <c r="C41" s="141"/>
      <c r="D41" s="141"/>
      <c r="E41" s="141"/>
      <c r="F41" s="142"/>
      <c r="G41" s="39" t="s">
        <v>25</v>
      </c>
      <c r="H41" s="22">
        <v>1</v>
      </c>
      <c r="I41" s="23">
        <v>5000</v>
      </c>
      <c r="J41" s="40">
        <f t="shared" si="8"/>
        <v>5000</v>
      </c>
    </row>
    <row r="42" spans="1:23">
      <c r="A42" s="38"/>
      <c r="B42" s="140" t="s">
        <v>38</v>
      </c>
      <c r="C42" s="141"/>
      <c r="D42" s="141"/>
      <c r="E42" s="141"/>
      <c r="F42" s="142"/>
      <c r="G42" s="39" t="s">
        <v>25</v>
      </c>
      <c r="H42" s="22">
        <v>1</v>
      </c>
      <c r="I42" s="23">
        <v>1200</v>
      </c>
      <c r="J42" s="40">
        <f t="shared" si="8"/>
        <v>1200</v>
      </c>
    </row>
    <row r="43" spans="1:23">
      <c r="A43" s="37"/>
      <c r="B43" s="101" t="s">
        <v>41</v>
      </c>
      <c r="C43" s="102"/>
      <c r="D43" s="102"/>
      <c r="E43" s="102"/>
      <c r="F43" s="103"/>
      <c r="G43" s="26" t="s">
        <v>25</v>
      </c>
      <c r="H43" s="33">
        <v>1</v>
      </c>
      <c r="I43" s="23">
        <v>1200</v>
      </c>
      <c r="J43" s="27">
        <f t="shared" si="8"/>
        <v>1200</v>
      </c>
    </row>
    <row r="44" spans="1:23">
      <c r="A44" s="37"/>
      <c r="B44" s="101" t="s">
        <v>42</v>
      </c>
      <c r="C44" s="102"/>
      <c r="D44" s="102"/>
      <c r="E44" s="102"/>
      <c r="F44" s="103"/>
      <c r="G44" s="26" t="s">
        <v>25</v>
      </c>
      <c r="H44" s="33">
        <v>1</v>
      </c>
      <c r="I44" s="23">
        <v>1200</v>
      </c>
      <c r="J44" s="27">
        <f t="shared" ref="J44" si="9">I44*H44</f>
        <v>1200</v>
      </c>
    </row>
    <row r="45" spans="1:23">
      <c r="A45" s="37"/>
      <c r="B45" s="101" t="s">
        <v>39</v>
      </c>
      <c r="C45" s="102"/>
      <c r="D45" s="102"/>
      <c r="E45" s="102"/>
      <c r="F45" s="103"/>
      <c r="G45" s="26" t="s">
        <v>25</v>
      </c>
      <c r="H45" s="33">
        <v>2</v>
      </c>
      <c r="I45" s="23">
        <v>700</v>
      </c>
      <c r="J45" s="27">
        <f t="shared" si="8"/>
        <v>1400</v>
      </c>
    </row>
    <row r="46" spans="1:23">
      <c r="A46" s="37"/>
      <c r="B46" s="101" t="s">
        <v>43</v>
      </c>
      <c r="C46" s="102"/>
      <c r="D46" s="102"/>
      <c r="E46" s="102"/>
      <c r="F46" s="103"/>
      <c r="G46" s="26" t="s">
        <v>25</v>
      </c>
      <c r="H46" s="33">
        <v>2</v>
      </c>
      <c r="I46" s="23">
        <v>1000</v>
      </c>
      <c r="J46" s="27">
        <f t="shared" ref="J46:J50" si="10">I46*H46</f>
        <v>2000</v>
      </c>
    </row>
    <row r="47" spans="1:23">
      <c r="A47" s="37"/>
      <c r="B47" s="101" t="s">
        <v>50</v>
      </c>
      <c r="C47" s="102"/>
      <c r="D47" s="102"/>
      <c r="E47" s="102"/>
      <c r="F47" s="103"/>
      <c r="G47" s="26" t="s">
        <v>25</v>
      </c>
      <c r="H47" s="33">
        <v>1</v>
      </c>
      <c r="I47" s="23">
        <v>700</v>
      </c>
      <c r="J47" s="27">
        <f t="shared" si="10"/>
        <v>700</v>
      </c>
    </row>
    <row r="48" spans="1:23">
      <c r="A48" s="15"/>
      <c r="B48" s="101" t="s">
        <v>44</v>
      </c>
      <c r="C48" s="102"/>
      <c r="D48" s="102"/>
      <c r="E48" s="102"/>
      <c r="F48" s="103"/>
      <c r="G48" s="26" t="s">
        <v>25</v>
      </c>
      <c r="H48" s="22">
        <v>20</v>
      </c>
      <c r="I48" s="27">
        <v>200</v>
      </c>
      <c r="J48" s="27">
        <f t="shared" si="10"/>
        <v>4000</v>
      </c>
    </row>
    <row r="49" spans="1:23">
      <c r="A49" s="41"/>
      <c r="B49" s="105" t="s">
        <v>45</v>
      </c>
      <c r="C49" s="105"/>
      <c r="D49" s="106"/>
      <c r="E49" s="105"/>
      <c r="F49" s="105"/>
      <c r="G49" s="26" t="s">
        <v>46</v>
      </c>
      <c r="H49" s="33">
        <v>9</v>
      </c>
      <c r="I49" s="27">
        <v>700</v>
      </c>
      <c r="J49" s="27">
        <f t="shared" si="10"/>
        <v>6300</v>
      </c>
    </row>
    <row r="50" spans="1:23">
      <c r="A50" s="42"/>
      <c r="B50" s="105" t="s">
        <v>47</v>
      </c>
      <c r="C50" s="105"/>
      <c r="D50" s="106"/>
      <c r="E50" s="105"/>
      <c r="F50" s="105"/>
      <c r="G50" s="26" t="s">
        <v>46</v>
      </c>
      <c r="H50" s="33">
        <v>4</v>
      </c>
      <c r="I50" s="27">
        <v>700</v>
      </c>
      <c r="J50" s="27">
        <f t="shared" si="10"/>
        <v>2800</v>
      </c>
    </row>
    <row r="51" spans="1:23">
      <c r="A51" s="44"/>
      <c r="B51" s="96" t="s">
        <v>19</v>
      </c>
      <c r="C51" s="97"/>
      <c r="D51" s="97"/>
      <c r="E51" s="97"/>
      <c r="F51" s="97"/>
      <c r="G51" s="16" t="s">
        <v>2</v>
      </c>
      <c r="H51" s="17">
        <v>0</v>
      </c>
      <c r="I51" s="31">
        <v>0</v>
      </c>
      <c r="J51" s="36">
        <f>SUM(J20:J50)</f>
        <v>74182</v>
      </c>
    </row>
    <row r="52" spans="1:23">
      <c r="A52" s="15"/>
      <c r="B52" s="98" t="s">
        <v>51</v>
      </c>
      <c r="C52" s="99"/>
      <c r="D52" s="99"/>
      <c r="E52" s="99"/>
      <c r="F52" s="100"/>
      <c r="G52" s="16"/>
      <c r="H52" s="17"/>
      <c r="I52" s="31"/>
      <c r="J52" s="36"/>
    </row>
    <row r="53" spans="1:23">
      <c r="A53" s="37"/>
      <c r="B53" s="101" t="s">
        <v>69</v>
      </c>
      <c r="C53" s="102"/>
      <c r="D53" s="102"/>
      <c r="E53" s="102"/>
      <c r="F53" s="103"/>
      <c r="G53" s="26" t="s">
        <v>25</v>
      </c>
      <c r="H53" s="33">
        <v>1</v>
      </c>
      <c r="I53" s="23">
        <v>2000</v>
      </c>
      <c r="J53" s="27">
        <f t="shared" ref="J53" si="11">I53*H53</f>
        <v>2000</v>
      </c>
    </row>
    <row r="54" spans="1:23">
      <c r="A54" s="37"/>
      <c r="B54" s="101" t="s">
        <v>24</v>
      </c>
      <c r="C54" s="102"/>
      <c r="D54" s="102"/>
      <c r="E54" s="102"/>
      <c r="F54" s="103"/>
      <c r="G54" s="26" t="s">
        <v>25</v>
      </c>
      <c r="H54" s="33">
        <v>1</v>
      </c>
      <c r="I54" s="23">
        <v>1500</v>
      </c>
      <c r="J54" s="27">
        <f t="shared" ref="J54" si="12">I54*H54</f>
        <v>1500</v>
      </c>
    </row>
    <row r="55" spans="1:23">
      <c r="A55" s="37"/>
      <c r="B55" s="101" t="s">
        <v>77</v>
      </c>
      <c r="C55" s="102"/>
      <c r="D55" s="102"/>
      <c r="E55" s="102"/>
      <c r="F55" s="103"/>
      <c r="G55" s="26" t="s">
        <v>25</v>
      </c>
      <c r="H55" s="33">
        <v>1</v>
      </c>
      <c r="I55" s="23">
        <v>2000</v>
      </c>
      <c r="J55" s="27">
        <f t="shared" ref="J55" si="13">I55*H55</f>
        <v>2000</v>
      </c>
    </row>
    <row r="56" spans="1:23">
      <c r="A56" s="25"/>
      <c r="B56" s="105" t="s">
        <v>52</v>
      </c>
      <c r="C56" s="105"/>
      <c r="D56" s="106"/>
      <c r="E56" s="105"/>
      <c r="F56" s="105"/>
      <c r="G56" s="26" t="s">
        <v>16</v>
      </c>
      <c r="H56" s="33">
        <v>45.3</v>
      </c>
      <c r="I56" s="34">
        <v>30</v>
      </c>
      <c r="J56" s="35">
        <f t="shared" ref="J56:J61" si="14">I56*H56</f>
        <v>1359</v>
      </c>
    </row>
    <row r="57" spans="1:23">
      <c r="A57" s="25"/>
      <c r="B57" s="105" t="s">
        <v>53</v>
      </c>
      <c r="C57" s="105"/>
      <c r="D57" s="106"/>
      <c r="E57" s="105"/>
      <c r="F57" s="105"/>
      <c r="G57" s="26" t="s">
        <v>16</v>
      </c>
      <c r="H57" s="33">
        <v>45.3</v>
      </c>
      <c r="I57" s="34">
        <v>250</v>
      </c>
      <c r="J57" s="35">
        <f t="shared" si="14"/>
        <v>11325</v>
      </c>
    </row>
    <row r="58" spans="1:23">
      <c r="A58" s="25"/>
      <c r="B58" s="105" t="s">
        <v>54</v>
      </c>
      <c r="C58" s="105"/>
      <c r="D58" s="106"/>
      <c r="E58" s="105"/>
      <c r="F58" s="105"/>
      <c r="G58" s="26" t="s">
        <v>16</v>
      </c>
      <c r="H58" s="33">
        <v>54.4</v>
      </c>
      <c r="I58" s="34">
        <v>30</v>
      </c>
      <c r="J58" s="35">
        <f t="shared" si="14"/>
        <v>1632</v>
      </c>
    </row>
    <row r="59" spans="1:23">
      <c r="A59" s="25"/>
      <c r="B59" s="105" t="s">
        <v>55</v>
      </c>
      <c r="C59" s="105"/>
      <c r="D59" s="106"/>
      <c r="E59" s="105"/>
      <c r="F59" s="105"/>
      <c r="G59" s="26" t="s">
        <v>16</v>
      </c>
      <c r="H59" s="33">
        <v>54.4</v>
      </c>
      <c r="I59" s="34">
        <v>180</v>
      </c>
      <c r="J59" s="35">
        <f t="shared" si="14"/>
        <v>9792</v>
      </c>
    </row>
    <row r="60" spans="1:23">
      <c r="A60" s="25"/>
      <c r="B60" s="105" t="s">
        <v>56</v>
      </c>
      <c r="C60" s="113"/>
      <c r="D60" s="113"/>
      <c r="E60" s="113"/>
      <c r="F60" s="104"/>
      <c r="G60" s="26" t="s">
        <v>16</v>
      </c>
      <c r="H60" s="33">
        <v>54.4</v>
      </c>
      <c r="I60" s="34">
        <v>30</v>
      </c>
      <c r="J60" s="35">
        <f t="shared" si="14"/>
        <v>1632</v>
      </c>
    </row>
    <row r="61" spans="1:23">
      <c r="A61" s="25"/>
      <c r="B61" s="101" t="s">
        <v>57</v>
      </c>
      <c r="C61" s="102"/>
      <c r="D61" s="102"/>
      <c r="E61" s="102"/>
      <c r="F61" s="103"/>
      <c r="G61" s="26" t="s">
        <v>16</v>
      </c>
      <c r="H61" s="33">
        <v>54.4</v>
      </c>
      <c r="I61" s="34">
        <v>160</v>
      </c>
      <c r="J61" s="35">
        <f t="shared" si="14"/>
        <v>8704</v>
      </c>
    </row>
    <row r="62" spans="1:23">
      <c r="A62" s="15"/>
      <c r="B62" s="131" t="s">
        <v>58</v>
      </c>
      <c r="C62" s="131"/>
      <c r="D62" s="132"/>
      <c r="E62" s="131"/>
      <c r="F62" s="131"/>
      <c r="G62" s="26" t="s">
        <v>27</v>
      </c>
      <c r="H62" s="33">
        <v>16.899999999999999</v>
      </c>
      <c r="I62" s="34">
        <v>250</v>
      </c>
      <c r="J62" s="35">
        <f t="shared" ref="J62:J64" si="15">I62*H62</f>
        <v>4225</v>
      </c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23">
      <c r="A63" s="25"/>
      <c r="B63" s="143" t="s">
        <v>59</v>
      </c>
      <c r="C63" s="144"/>
      <c r="D63" s="144"/>
      <c r="E63" s="144"/>
      <c r="F63" s="145"/>
      <c r="G63" s="26" t="s">
        <v>27</v>
      </c>
      <c r="H63" s="33">
        <v>16.899999999999999</v>
      </c>
      <c r="I63" s="34">
        <v>180</v>
      </c>
      <c r="J63" s="35">
        <f t="shared" si="15"/>
        <v>3041.9999999999995</v>
      </c>
    </row>
    <row r="64" spans="1:23">
      <c r="A64" s="25"/>
      <c r="B64" s="137" t="s">
        <v>144</v>
      </c>
      <c r="C64" s="138"/>
      <c r="D64" s="138"/>
      <c r="E64" s="138"/>
      <c r="F64" s="139"/>
      <c r="G64" s="26" t="s">
        <v>27</v>
      </c>
      <c r="H64" s="33">
        <v>16.899999999999999</v>
      </c>
      <c r="I64" s="34">
        <v>160</v>
      </c>
      <c r="J64" s="35">
        <f t="shared" si="15"/>
        <v>2704</v>
      </c>
    </row>
    <row r="65" spans="1:23">
      <c r="A65" s="15"/>
      <c r="B65" s="105" t="s">
        <v>125</v>
      </c>
      <c r="C65" s="105"/>
      <c r="D65" s="106"/>
      <c r="E65" s="105"/>
      <c r="F65" s="105"/>
      <c r="G65" s="26" t="s">
        <v>16</v>
      </c>
      <c r="H65" s="33">
        <v>24.4</v>
      </c>
      <c r="I65" s="27">
        <v>70</v>
      </c>
      <c r="J65" s="27">
        <f>I65*H65</f>
        <v>1708</v>
      </c>
    </row>
    <row r="66" spans="1:23">
      <c r="A66" s="46"/>
      <c r="B66" s="111" t="s">
        <v>129</v>
      </c>
      <c r="C66" s="111"/>
      <c r="D66" s="111"/>
      <c r="E66" s="111"/>
      <c r="F66" s="111"/>
      <c r="G66" s="47" t="s">
        <v>16</v>
      </c>
      <c r="H66" s="33">
        <v>24.4</v>
      </c>
      <c r="I66" s="27">
        <v>300</v>
      </c>
      <c r="J66" s="27">
        <f t="shared" ref="J66" si="16">I66*H66</f>
        <v>7320</v>
      </c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1:23">
      <c r="A67" s="46"/>
      <c r="B67" s="111" t="s">
        <v>62</v>
      </c>
      <c r="C67" s="111"/>
      <c r="D67" s="111"/>
      <c r="E67" s="111"/>
      <c r="F67" s="111"/>
      <c r="G67" s="47" t="s">
        <v>16</v>
      </c>
      <c r="H67" s="33">
        <v>4</v>
      </c>
      <c r="I67" s="27">
        <v>250</v>
      </c>
      <c r="J67" s="27">
        <f t="shared" ref="J67:J72" si="17">I67*H67</f>
        <v>1000</v>
      </c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1:23">
      <c r="A68" s="46"/>
      <c r="B68" s="111" t="s">
        <v>63</v>
      </c>
      <c r="C68" s="111"/>
      <c r="D68" s="136"/>
      <c r="E68" s="111"/>
      <c r="F68" s="111"/>
      <c r="G68" s="47" t="s">
        <v>64</v>
      </c>
      <c r="H68" s="33">
        <v>1</v>
      </c>
      <c r="I68" s="27">
        <v>1000</v>
      </c>
      <c r="J68" s="27">
        <f t="shared" si="17"/>
        <v>1000</v>
      </c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23">
      <c r="A69" s="15"/>
      <c r="B69" s="105" t="s">
        <v>126</v>
      </c>
      <c r="C69" s="105"/>
      <c r="D69" s="106"/>
      <c r="E69" s="105"/>
      <c r="F69" s="105"/>
      <c r="G69" s="30" t="s">
        <v>16</v>
      </c>
      <c r="H69" s="33">
        <v>9.4</v>
      </c>
      <c r="I69" s="27">
        <v>70</v>
      </c>
      <c r="J69" s="27">
        <f>I69*H69</f>
        <v>658</v>
      </c>
    </row>
    <row r="70" spans="1:23">
      <c r="A70" s="15"/>
      <c r="B70" s="105" t="s">
        <v>35</v>
      </c>
      <c r="C70" s="105"/>
      <c r="D70" s="106"/>
      <c r="E70" s="105"/>
      <c r="F70" s="105"/>
      <c r="G70" s="26" t="s">
        <v>16</v>
      </c>
      <c r="H70" s="33">
        <v>9.4</v>
      </c>
      <c r="I70" s="27">
        <v>600</v>
      </c>
      <c r="J70" s="27">
        <f t="shared" si="17"/>
        <v>5640</v>
      </c>
    </row>
    <row r="71" spans="1:23">
      <c r="A71" s="15"/>
      <c r="B71" s="105" t="s">
        <v>32</v>
      </c>
      <c r="C71" s="105"/>
      <c r="D71" s="106"/>
      <c r="E71" s="105"/>
      <c r="F71" s="105"/>
      <c r="G71" s="26" t="s">
        <v>16</v>
      </c>
      <c r="H71" s="33">
        <v>9.4</v>
      </c>
      <c r="I71" s="27">
        <v>50</v>
      </c>
      <c r="J71" s="27">
        <f t="shared" si="17"/>
        <v>470</v>
      </c>
    </row>
    <row r="72" spans="1:23">
      <c r="A72" s="25"/>
      <c r="B72" s="137" t="s">
        <v>65</v>
      </c>
      <c r="C72" s="138"/>
      <c r="D72" s="138"/>
      <c r="E72" s="138"/>
      <c r="F72" s="139"/>
      <c r="G72" s="26" t="s">
        <v>27</v>
      </c>
      <c r="H72" s="33">
        <v>6.1</v>
      </c>
      <c r="I72" s="34">
        <v>250</v>
      </c>
      <c r="J72" s="35">
        <f t="shared" si="17"/>
        <v>1525</v>
      </c>
    </row>
    <row r="73" spans="1:23">
      <c r="A73" s="15"/>
      <c r="B73" s="101" t="s">
        <v>66</v>
      </c>
      <c r="C73" s="102"/>
      <c r="D73" s="102"/>
      <c r="E73" s="102"/>
      <c r="F73" s="103"/>
      <c r="G73" s="26" t="s">
        <v>16</v>
      </c>
      <c r="H73" s="33">
        <v>15</v>
      </c>
      <c r="I73" s="34">
        <v>160</v>
      </c>
      <c r="J73" s="35">
        <f>I73*H73</f>
        <v>2400</v>
      </c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3">
      <c r="A74" s="15"/>
      <c r="B74" s="137" t="s">
        <v>67</v>
      </c>
      <c r="C74" s="138"/>
      <c r="D74" s="138"/>
      <c r="E74" s="138"/>
      <c r="F74" s="139"/>
      <c r="G74" s="21" t="s">
        <v>27</v>
      </c>
      <c r="H74" s="22">
        <v>20.100000000000001</v>
      </c>
      <c r="I74" s="48">
        <v>150</v>
      </c>
      <c r="J74" s="35">
        <f>I74*H74</f>
        <v>3015</v>
      </c>
    </row>
    <row r="75" spans="1:23">
      <c r="A75" s="15"/>
      <c r="B75" s="105" t="s">
        <v>68</v>
      </c>
      <c r="C75" s="105"/>
      <c r="D75" s="106"/>
      <c r="E75" s="105"/>
      <c r="F75" s="105"/>
      <c r="G75" s="26" t="s">
        <v>27</v>
      </c>
      <c r="H75" s="33">
        <v>11.8</v>
      </c>
      <c r="I75" s="27">
        <v>460</v>
      </c>
      <c r="J75" s="27">
        <f t="shared" ref="J75:J82" si="18">I75*H75</f>
        <v>5428</v>
      </c>
    </row>
    <row r="76" spans="1:23">
      <c r="A76" s="15"/>
      <c r="B76" s="105" t="s">
        <v>134</v>
      </c>
      <c r="C76" s="105"/>
      <c r="D76" s="106"/>
      <c r="E76" s="105"/>
      <c r="F76" s="105"/>
      <c r="G76" s="30" t="s">
        <v>27</v>
      </c>
      <c r="H76" s="33">
        <v>23.6</v>
      </c>
      <c r="I76" s="27">
        <v>50</v>
      </c>
      <c r="J76" s="27">
        <f t="shared" ref="J76" si="19">I76*H76</f>
        <v>1180</v>
      </c>
    </row>
    <row r="77" spans="1:23">
      <c r="A77" s="15"/>
      <c r="B77" s="105" t="s">
        <v>70</v>
      </c>
      <c r="C77" s="105"/>
      <c r="D77" s="106"/>
      <c r="E77" s="105"/>
      <c r="F77" s="105"/>
      <c r="G77" s="26" t="s">
        <v>27</v>
      </c>
      <c r="H77" s="33">
        <v>23.6</v>
      </c>
      <c r="I77" s="27">
        <v>250</v>
      </c>
      <c r="J77" s="27">
        <f t="shared" si="18"/>
        <v>5900</v>
      </c>
    </row>
    <row r="78" spans="1:23">
      <c r="A78" s="15"/>
      <c r="B78" s="105" t="s">
        <v>71</v>
      </c>
      <c r="C78" s="105"/>
      <c r="D78" s="106"/>
      <c r="E78" s="105"/>
      <c r="F78" s="105"/>
      <c r="G78" s="26" t="s">
        <v>27</v>
      </c>
      <c r="H78" s="33">
        <v>23.6</v>
      </c>
      <c r="I78" s="27">
        <v>200</v>
      </c>
      <c r="J78" s="27">
        <f t="shared" si="18"/>
        <v>4720</v>
      </c>
    </row>
    <row r="79" spans="1:23" s="49" customFormat="1">
      <c r="A79" s="15"/>
      <c r="B79" s="105" t="s">
        <v>72</v>
      </c>
      <c r="C79" s="105"/>
      <c r="D79" s="106"/>
      <c r="E79" s="105"/>
      <c r="F79" s="105"/>
      <c r="G79" s="26" t="s">
        <v>27</v>
      </c>
      <c r="H79" s="33">
        <v>23.6</v>
      </c>
      <c r="I79" s="27">
        <v>180</v>
      </c>
      <c r="J79" s="27">
        <f t="shared" si="18"/>
        <v>4248</v>
      </c>
    </row>
    <row r="80" spans="1:23">
      <c r="A80" s="51"/>
      <c r="B80" s="146" t="s">
        <v>73</v>
      </c>
      <c r="C80" s="147"/>
      <c r="D80" s="147"/>
      <c r="E80" s="147"/>
      <c r="F80" s="148"/>
      <c r="G80" s="26" t="s">
        <v>27</v>
      </c>
      <c r="H80" s="22">
        <v>5.5</v>
      </c>
      <c r="I80" s="34">
        <v>800</v>
      </c>
      <c r="J80" s="35">
        <f t="shared" si="18"/>
        <v>4400</v>
      </c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>
      <c r="A81" s="15"/>
      <c r="B81" s="101" t="s">
        <v>74</v>
      </c>
      <c r="C81" s="102"/>
      <c r="D81" s="102"/>
      <c r="E81" s="102"/>
      <c r="F81" s="103"/>
      <c r="G81" s="26" t="s">
        <v>27</v>
      </c>
      <c r="H81" s="22">
        <v>4</v>
      </c>
      <c r="I81" s="34">
        <v>700</v>
      </c>
      <c r="J81" s="35">
        <f t="shared" si="18"/>
        <v>2800</v>
      </c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>
      <c r="A82" s="15"/>
      <c r="B82" s="105" t="s">
        <v>75</v>
      </c>
      <c r="C82" s="105"/>
      <c r="D82" s="106"/>
      <c r="E82" s="105"/>
      <c r="F82" s="105"/>
      <c r="G82" s="26" t="s">
        <v>25</v>
      </c>
      <c r="H82" s="33">
        <v>1</v>
      </c>
      <c r="I82" s="34">
        <v>600</v>
      </c>
      <c r="J82" s="35">
        <f t="shared" si="18"/>
        <v>600</v>
      </c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>
      <c r="A83" s="44"/>
      <c r="B83" s="96" t="s">
        <v>19</v>
      </c>
      <c r="C83" s="97"/>
      <c r="D83" s="97"/>
      <c r="E83" s="97"/>
      <c r="F83" s="97"/>
      <c r="G83" s="16" t="s">
        <v>2</v>
      </c>
      <c r="H83" s="17">
        <v>0</v>
      </c>
      <c r="I83" s="31">
        <v>0</v>
      </c>
      <c r="J83" s="36">
        <f>SUM(J53:J82)</f>
        <v>103927</v>
      </c>
    </row>
    <row r="84" spans="1:23">
      <c r="A84" s="15"/>
      <c r="B84" s="98" t="s">
        <v>76</v>
      </c>
      <c r="C84" s="99"/>
      <c r="D84" s="99"/>
      <c r="E84" s="99"/>
      <c r="F84" s="100"/>
      <c r="G84" s="16"/>
      <c r="H84" s="17"/>
      <c r="I84" s="31"/>
      <c r="J84" s="36"/>
    </row>
    <row r="85" spans="1:23">
      <c r="A85" s="37"/>
      <c r="B85" s="101" t="s">
        <v>69</v>
      </c>
      <c r="C85" s="102"/>
      <c r="D85" s="102"/>
      <c r="E85" s="102"/>
      <c r="F85" s="103"/>
      <c r="G85" s="26" t="s">
        <v>25</v>
      </c>
      <c r="H85" s="33">
        <v>1</v>
      </c>
      <c r="I85" s="23">
        <v>2000</v>
      </c>
      <c r="J85" s="27">
        <f t="shared" ref="J85:J95" si="20">I85*H85</f>
        <v>2000</v>
      </c>
    </row>
    <row r="86" spans="1:23">
      <c r="A86" s="25"/>
      <c r="B86" s="105" t="s">
        <v>52</v>
      </c>
      <c r="C86" s="105"/>
      <c r="D86" s="106"/>
      <c r="E86" s="105"/>
      <c r="F86" s="105"/>
      <c r="G86" s="26" t="s">
        <v>16</v>
      </c>
      <c r="H86" s="33">
        <v>18.2</v>
      </c>
      <c r="I86" s="34">
        <v>30</v>
      </c>
      <c r="J86" s="35">
        <f t="shared" si="20"/>
        <v>546</v>
      </c>
    </row>
    <row r="87" spans="1:23">
      <c r="A87" s="25"/>
      <c r="B87" s="105" t="s">
        <v>53</v>
      </c>
      <c r="C87" s="105"/>
      <c r="D87" s="106"/>
      <c r="E87" s="105"/>
      <c r="F87" s="105"/>
      <c r="G87" s="26" t="s">
        <v>16</v>
      </c>
      <c r="H87" s="33">
        <v>18.2</v>
      </c>
      <c r="I87" s="34">
        <v>250</v>
      </c>
      <c r="J87" s="35">
        <f t="shared" si="20"/>
        <v>4550</v>
      </c>
    </row>
    <row r="88" spans="1:23">
      <c r="A88" s="25"/>
      <c r="B88" s="105" t="s">
        <v>54</v>
      </c>
      <c r="C88" s="105"/>
      <c r="D88" s="106"/>
      <c r="E88" s="105"/>
      <c r="F88" s="105"/>
      <c r="G88" s="26" t="s">
        <v>16</v>
      </c>
      <c r="H88" s="33">
        <v>27.3</v>
      </c>
      <c r="I88" s="34">
        <v>30</v>
      </c>
      <c r="J88" s="35">
        <f t="shared" si="20"/>
        <v>819</v>
      </c>
    </row>
    <row r="89" spans="1:23">
      <c r="A89" s="25"/>
      <c r="B89" s="105" t="s">
        <v>55</v>
      </c>
      <c r="C89" s="105"/>
      <c r="D89" s="106"/>
      <c r="E89" s="105"/>
      <c r="F89" s="105"/>
      <c r="G89" s="26" t="s">
        <v>16</v>
      </c>
      <c r="H89" s="33">
        <v>27.3</v>
      </c>
      <c r="I89" s="34">
        <v>180</v>
      </c>
      <c r="J89" s="35">
        <f t="shared" si="20"/>
        <v>4914</v>
      </c>
    </row>
    <row r="90" spans="1:23">
      <c r="A90" s="25"/>
      <c r="B90" s="105" t="s">
        <v>56</v>
      </c>
      <c r="C90" s="113"/>
      <c r="D90" s="113"/>
      <c r="E90" s="113"/>
      <c r="F90" s="104"/>
      <c r="G90" s="26" t="s">
        <v>16</v>
      </c>
      <c r="H90" s="33">
        <v>27.3</v>
      </c>
      <c r="I90" s="34">
        <v>30</v>
      </c>
      <c r="J90" s="35">
        <f t="shared" si="20"/>
        <v>819</v>
      </c>
    </row>
    <row r="91" spans="1:23">
      <c r="A91" s="25"/>
      <c r="B91" s="101" t="s">
        <v>145</v>
      </c>
      <c r="C91" s="102"/>
      <c r="D91" s="102"/>
      <c r="E91" s="102"/>
      <c r="F91" s="103"/>
      <c r="G91" s="26" t="s">
        <v>16</v>
      </c>
      <c r="H91" s="33">
        <v>27.3</v>
      </c>
      <c r="I91" s="34">
        <v>160</v>
      </c>
      <c r="J91" s="35">
        <f t="shared" si="20"/>
        <v>4368</v>
      </c>
    </row>
    <row r="92" spans="1:23">
      <c r="A92" s="15"/>
      <c r="B92" s="131" t="s">
        <v>58</v>
      </c>
      <c r="C92" s="131"/>
      <c r="D92" s="132"/>
      <c r="E92" s="131"/>
      <c r="F92" s="131"/>
      <c r="G92" s="26" t="s">
        <v>27</v>
      </c>
      <c r="H92" s="33">
        <v>6.1</v>
      </c>
      <c r="I92" s="34">
        <v>250</v>
      </c>
      <c r="J92" s="35">
        <f t="shared" si="20"/>
        <v>1525</v>
      </c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1:23">
      <c r="A93" s="15"/>
      <c r="B93" s="105" t="s">
        <v>59</v>
      </c>
      <c r="C93" s="105"/>
      <c r="D93" s="106"/>
      <c r="E93" s="105"/>
      <c r="F93" s="105"/>
      <c r="G93" s="26" t="s">
        <v>27</v>
      </c>
      <c r="H93" s="33">
        <v>6.1</v>
      </c>
      <c r="I93" s="27">
        <v>180</v>
      </c>
      <c r="J93" s="27">
        <f t="shared" si="20"/>
        <v>1098</v>
      </c>
    </row>
    <row r="94" spans="1:23">
      <c r="A94" s="15"/>
      <c r="B94" s="101" t="s">
        <v>57</v>
      </c>
      <c r="C94" s="102"/>
      <c r="D94" s="102"/>
      <c r="E94" s="102"/>
      <c r="F94" s="103"/>
      <c r="G94" s="94" t="s">
        <v>27</v>
      </c>
      <c r="H94" s="33">
        <v>6.1</v>
      </c>
      <c r="I94" s="34">
        <v>160</v>
      </c>
      <c r="J94" s="35">
        <f t="shared" ref="J94" si="21">I94*H94</f>
        <v>976</v>
      </c>
    </row>
    <row r="95" spans="1:23">
      <c r="A95" s="15"/>
      <c r="B95" s="101" t="s">
        <v>61</v>
      </c>
      <c r="C95" s="102"/>
      <c r="D95" s="102"/>
      <c r="E95" s="102"/>
      <c r="F95" s="103"/>
      <c r="G95" s="26" t="s">
        <v>27</v>
      </c>
      <c r="H95" s="33">
        <v>6.1</v>
      </c>
      <c r="I95" s="27">
        <v>180</v>
      </c>
      <c r="J95" s="27">
        <f t="shared" si="20"/>
        <v>1098</v>
      </c>
    </row>
    <row r="96" spans="1:23">
      <c r="A96" s="15"/>
      <c r="B96" s="105" t="s">
        <v>125</v>
      </c>
      <c r="C96" s="105"/>
      <c r="D96" s="106"/>
      <c r="E96" s="105"/>
      <c r="F96" s="105"/>
      <c r="G96" s="30" t="s">
        <v>16</v>
      </c>
      <c r="H96" s="33">
        <v>8.6999999999999993</v>
      </c>
      <c r="I96" s="27">
        <v>70</v>
      </c>
      <c r="J96" s="27">
        <f>I96*H96</f>
        <v>609</v>
      </c>
    </row>
    <row r="97" spans="1:23">
      <c r="A97" s="46"/>
      <c r="B97" s="111" t="s">
        <v>129</v>
      </c>
      <c r="C97" s="111"/>
      <c r="D97" s="111"/>
      <c r="E97" s="111"/>
      <c r="F97" s="111"/>
      <c r="G97" s="47" t="s">
        <v>16</v>
      </c>
      <c r="H97" s="33">
        <v>8.6999999999999993</v>
      </c>
      <c r="I97" s="27">
        <v>300</v>
      </c>
      <c r="J97" s="27">
        <f t="shared" ref="J97" si="22">I97*H97</f>
        <v>2610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1:23">
      <c r="A98" s="15"/>
      <c r="B98" s="101" t="s">
        <v>66</v>
      </c>
      <c r="C98" s="102"/>
      <c r="D98" s="102"/>
      <c r="E98" s="102"/>
      <c r="F98" s="103"/>
      <c r="G98" s="26" t="s">
        <v>16</v>
      </c>
      <c r="H98" s="33">
        <v>8.6999999999999993</v>
      </c>
      <c r="I98" s="34">
        <v>160</v>
      </c>
      <c r="J98" s="35">
        <f>I98*H98</f>
        <v>1392</v>
      </c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1:23">
      <c r="A99" s="15"/>
      <c r="B99" s="137" t="s">
        <v>67</v>
      </c>
      <c r="C99" s="138"/>
      <c r="D99" s="138"/>
      <c r="E99" s="138"/>
      <c r="F99" s="139"/>
      <c r="G99" s="21" t="s">
        <v>27</v>
      </c>
      <c r="H99" s="22">
        <v>12</v>
      </c>
      <c r="I99" s="48">
        <v>150</v>
      </c>
      <c r="J99" s="35">
        <f>I99*H99</f>
        <v>1800</v>
      </c>
    </row>
    <row r="100" spans="1:23">
      <c r="A100" s="51"/>
      <c r="B100" s="146" t="s">
        <v>73</v>
      </c>
      <c r="C100" s="147"/>
      <c r="D100" s="147"/>
      <c r="E100" s="147"/>
      <c r="F100" s="148"/>
      <c r="G100" s="26" t="s">
        <v>27</v>
      </c>
      <c r="H100" s="22">
        <v>2.5</v>
      </c>
      <c r="I100" s="34">
        <v>800</v>
      </c>
      <c r="J100" s="35">
        <f t="shared" ref="J100:J102" si="23">I100*H100</f>
        <v>2000</v>
      </c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>
      <c r="A101" s="15"/>
      <c r="B101" s="101" t="s">
        <v>74</v>
      </c>
      <c r="C101" s="102"/>
      <c r="D101" s="102"/>
      <c r="E101" s="102"/>
      <c r="F101" s="103"/>
      <c r="G101" s="26" t="s">
        <v>27</v>
      </c>
      <c r="H101" s="22">
        <v>1</v>
      </c>
      <c r="I101" s="34">
        <v>700</v>
      </c>
      <c r="J101" s="35">
        <f t="shared" si="23"/>
        <v>700</v>
      </c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>
      <c r="A102" s="15"/>
      <c r="B102" s="105" t="s">
        <v>75</v>
      </c>
      <c r="C102" s="105"/>
      <c r="D102" s="106"/>
      <c r="E102" s="105"/>
      <c r="F102" s="105"/>
      <c r="G102" s="26" t="s">
        <v>25</v>
      </c>
      <c r="H102" s="33">
        <v>1</v>
      </c>
      <c r="I102" s="34">
        <v>600</v>
      </c>
      <c r="J102" s="35">
        <f t="shared" si="23"/>
        <v>600</v>
      </c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:23">
      <c r="A103" s="44"/>
      <c r="B103" s="96" t="s">
        <v>19</v>
      </c>
      <c r="C103" s="97"/>
      <c r="D103" s="97"/>
      <c r="E103" s="97"/>
      <c r="F103" s="97"/>
      <c r="G103" s="16" t="s">
        <v>2</v>
      </c>
      <c r="H103" s="17">
        <v>0</v>
      </c>
      <c r="I103" s="31">
        <v>0</v>
      </c>
      <c r="J103" s="36">
        <f>SUM(J85:J102)</f>
        <v>32424</v>
      </c>
    </row>
    <row r="104" spans="1:23">
      <c r="A104" s="15"/>
      <c r="B104" s="98" t="s">
        <v>79</v>
      </c>
      <c r="C104" s="99"/>
      <c r="D104" s="99"/>
      <c r="E104" s="99"/>
      <c r="F104" s="100"/>
      <c r="G104" s="16"/>
      <c r="H104" s="17"/>
      <c r="I104" s="31"/>
      <c r="J104" s="36"/>
    </row>
    <row r="105" spans="1:23">
      <c r="A105" s="37"/>
      <c r="B105" s="101" t="s">
        <v>82</v>
      </c>
      <c r="C105" s="102"/>
      <c r="D105" s="102"/>
      <c r="E105" s="102"/>
      <c r="F105" s="103"/>
      <c r="G105" s="26" t="s">
        <v>25</v>
      </c>
      <c r="H105" s="33">
        <v>1</v>
      </c>
      <c r="I105" s="23">
        <v>700</v>
      </c>
      <c r="J105" s="27">
        <f t="shared" ref="J105" si="24">I105*H105</f>
        <v>700</v>
      </c>
    </row>
    <row r="106" spans="1:23">
      <c r="A106" s="15"/>
      <c r="B106" s="112" t="s">
        <v>80</v>
      </c>
      <c r="C106" s="113"/>
      <c r="D106" s="113"/>
      <c r="E106" s="113"/>
      <c r="F106" s="104"/>
      <c r="G106" s="26" t="s">
        <v>16</v>
      </c>
      <c r="H106" s="33">
        <v>6.8</v>
      </c>
      <c r="I106" s="34">
        <v>100</v>
      </c>
      <c r="J106" s="35">
        <f t="shared" ref="J106:J113" si="25">I106*H106</f>
        <v>680</v>
      </c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:23">
      <c r="A107" s="15"/>
      <c r="B107" s="105" t="s">
        <v>81</v>
      </c>
      <c r="C107" s="105"/>
      <c r="D107" s="106"/>
      <c r="E107" s="105"/>
      <c r="F107" s="105"/>
      <c r="G107" s="26" t="s">
        <v>16</v>
      </c>
      <c r="H107" s="33">
        <v>6.8</v>
      </c>
      <c r="I107" s="34">
        <v>350</v>
      </c>
      <c r="J107" s="35">
        <f t="shared" si="25"/>
        <v>2380</v>
      </c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:23">
      <c r="A108" s="25"/>
      <c r="B108" s="105" t="s">
        <v>52</v>
      </c>
      <c r="C108" s="105"/>
      <c r="D108" s="106"/>
      <c r="E108" s="105"/>
      <c r="F108" s="105"/>
      <c r="G108" s="26" t="s">
        <v>16</v>
      </c>
      <c r="H108" s="33">
        <v>7.8</v>
      </c>
      <c r="I108" s="34">
        <v>30</v>
      </c>
      <c r="J108" s="35">
        <f t="shared" si="25"/>
        <v>234</v>
      </c>
    </row>
    <row r="109" spans="1:23">
      <c r="A109" s="25"/>
      <c r="B109" s="105" t="s">
        <v>53</v>
      </c>
      <c r="C109" s="105"/>
      <c r="D109" s="106"/>
      <c r="E109" s="105"/>
      <c r="F109" s="105"/>
      <c r="G109" s="26" t="s">
        <v>16</v>
      </c>
      <c r="H109" s="33">
        <v>7.8</v>
      </c>
      <c r="I109" s="34">
        <v>250</v>
      </c>
      <c r="J109" s="35">
        <f t="shared" si="25"/>
        <v>1950</v>
      </c>
    </row>
    <row r="110" spans="1:23">
      <c r="A110" s="25"/>
      <c r="B110" s="105" t="s">
        <v>54</v>
      </c>
      <c r="C110" s="105"/>
      <c r="D110" s="106"/>
      <c r="E110" s="105"/>
      <c r="F110" s="105"/>
      <c r="G110" s="26" t="s">
        <v>16</v>
      </c>
      <c r="H110" s="33">
        <v>11.3</v>
      </c>
      <c r="I110" s="34">
        <v>30</v>
      </c>
      <c r="J110" s="35">
        <f t="shared" si="25"/>
        <v>339</v>
      </c>
    </row>
    <row r="111" spans="1:23">
      <c r="A111" s="25"/>
      <c r="B111" s="105" t="s">
        <v>55</v>
      </c>
      <c r="C111" s="105"/>
      <c r="D111" s="106"/>
      <c r="E111" s="105"/>
      <c r="F111" s="105"/>
      <c r="G111" s="26" t="s">
        <v>16</v>
      </c>
      <c r="H111" s="33">
        <v>11.3</v>
      </c>
      <c r="I111" s="34">
        <v>180</v>
      </c>
      <c r="J111" s="35">
        <f t="shared" si="25"/>
        <v>2034.0000000000002</v>
      </c>
    </row>
    <row r="112" spans="1:23">
      <c r="A112" s="25"/>
      <c r="B112" s="105" t="s">
        <v>56</v>
      </c>
      <c r="C112" s="113"/>
      <c r="D112" s="113"/>
      <c r="E112" s="113"/>
      <c r="F112" s="104"/>
      <c r="G112" s="26" t="s">
        <v>16</v>
      </c>
      <c r="H112" s="33">
        <v>11.3</v>
      </c>
      <c r="I112" s="34">
        <v>30</v>
      </c>
      <c r="J112" s="35">
        <f t="shared" si="25"/>
        <v>339</v>
      </c>
    </row>
    <row r="113" spans="1:23">
      <c r="A113" s="25"/>
      <c r="B113" s="101" t="s">
        <v>57</v>
      </c>
      <c r="C113" s="102"/>
      <c r="D113" s="102"/>
      <c r="E113" s="102"/>
      <c r="F113" s="103"/>
      <c r="G113" s="26" t="s">
        <v>16</v>
      </c>
      <c r="H113" s="33">
        <v>11.3</v>
      </c>
      <c r="I113" s="34">
        <v>160</v>
      </c>
      <c r="J113" s="35">
        <f t="shared" si="25"/>
        <v>1808</v>
      </c>
    </row>
    <row r="114" spans="1:23">
      <c r="A114" s="25"/>
      <c r="B114" s="101" t="s">
        <v>83</v>
      </c>
      <c r="C114" s="102"/>
      <c r="D114" s="102"/>
      <c r="E114" s="102"/>
      <c r="F114" s="103"/>
      <c r="G114" s="26" t="s">
        <v>16</v>
      </c>
      <c r="H114" s="33">
        <v>11.3</v>
      </c>
      <c r="I114" s="34">
        <v>600</v>
      </c>
      <c r="J114" s="35">
        <f t="shared" ref="J114:J122" si="26">I114*H114</f>
        <v>6780</v>
      </c>
    </row>
    <row r="115" spans="1:23">
      <c r="A115" s="15"/>
      <c r="B115" s="105" t="s">
        <v>127</v>
      </c>
      <c r="C115" s="105"/>
      <c r="D115" s="106"/>
      <c r="E115" s="105"/>
      <c r="F115" s="105"/>
      <c r="G115" s="26" t="s">
        <v>16</v>
      </c>
      <c r="H115" s="33">
        <v>3.2</v>
      </c>
      <c r="I115" s="27">
        <v>70</v>
      </c>
      <c r="J115" s="27">
        <f t="shared" si="26"/>
        <v>224</v>
      </c>
    </row>
    <row r="116" spans="1:23">
      <c r="A116" s="15"/>
      <c r="B116" s="105" t="s">
        <v>135</v>
      </c>
      <c r="C116" s="105"/>
      <c r="D116" s="106"/>
      <c r="E116" s="105"/>
      <c r="F116" s="105"/>
      <c r="G116" s="26" t="s">
        <v>16</v>
      </c>
      <c r="H116" s="33">
        <v>3.2</v>
      </c>
      <c r="I116" s="27">
        <v>1000</v>
      </c>
      <c r="J116" s="27">
        <f t="shared" si="26"/>
        <v>3200</v>
      </c>
    </row>
    <row r="117" spans="1:23">
      <c r="A117" s="15"/>
      <c r="B117" s="101" t="s">
        <v>142</v>
      </c>
      <c r="C117" s="102"/>
      <c r="D117" s="102"/>
      <c r="E117" s="102"/>
      <c r="F117" s="103"/>
      <c r="G117" s="94" t="s">
        <v>27</v>
      </c>
      <c r="H117" s="33">
        <v>3.2</v>
      </c>
      <c r="I117" s="27">
        <v>300</v>
      </c>
      <c r="J117" s="27">
        <f t="shared" si="26"/>
        <v>960</v>
      </c>
    </row>
    <row r="118" spans="1:23">
      <c r="A118" s="15"/>
      <c r="B118" s="101" t="s">
        <v>143</v>
      </c>
      <c r="C118" s="102"/>
      <c r="D118" s="102"/>
      <c r="E118" s="102"/>
      <c r="F118" s="103"/>
      <c r="G118" s="94" t="s">
        <v>27</v>
      </c>
      <c r="H118" s="33">
        <v>3.2</v>
      </c>
      <c r="I118" s="27">
        <v>200</v>
      </c>
      <c r="J118" s="27">
        <f t="shared" si="26"/>
        <v>640</v>
      </c>
    </row>
    <row r="119" spans="1:23">
      <c r="A119" s="15"/>
      <c r="B119" s="131" t="s">
        <v>58</v>
      </c>
      <c r="C119" s="131"/>
      <c r="D119" s="132"/>
      <c r="E119" s="131"/>
      <c r="F119" s="131"/>
      <c r="G119" s="26" t="s">
        <v>27</v>
      </c>
      <c r="H119" s="33">
        <v>6.2</v>
      </c>
      <c r="I119" s="34">
        <v>250</v>
      </c>
      <c r="J119" s="35">
        <f t="shared" si="26"/>
        <v>1550</v>
      </c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1:23">
      <c r="A120" s="25"/>
      <c r="B120" s="143" t="s">
        <v>59</v>
      </c>
      <c r="C120" s="144"/>
      <c r="D120" s="144"/>
      <c r="E120" s="144"/>
      <c r="F120" s="145"/>
      <c r="G120" s="26" t="s">
        <v>27</v>
      </c>
      <c r="H120" s="33">
        <v>6.2</v>
      </c>
      <c r="I120" s="34">
        <v>180</v>
      </c>
      <c r="J120" s="35">
        <f t="shared" si="26"/>
        <v>1116</v>
      </c>
    </row>
    <row r="121" spans="1:23">
      <c r="A121" s="25"/>
      <c r="B121" s="137" t="s">
        <v>60</v>
      </c>
      <c r="C121" s="138"/>
      <c r="D121" s="138"/>
      <c r="E121" s="138"/>
      <c r="F121" s="139"/>
      <c r="G121" s="26" t="s">
        <v>27</v>
      </c>
      <c r="H121" s="33">
        <v>6.2</v>
      </c>
      <c r="I121" s="34">
        <v>160</v>
      </c>
      <c r="J121" s="35">
        <f t="shared" si="26"/>
        <v>992</v>
      </c>
    </row>
    <row r="122" spans="1:23">
      <c r="A122" s="25"/>
      <c r="B122" s="101" t="s">
        <v>84</v>
      </c>
      <c r="C122" s="102"/>
      <c r="D122" s="102"/>
      <c r="E122" s="102"/>
      <c r="F122" s="103"/>
      <c r="G122" s="26" t="s">
        <v>27</v>
      </c>
      <c r="H122" s="33">
        <v>6.2</v>
      </c>
      <c r="I122" s="34">
        <v>600</v>
      </c>
      <c r="J122" s="35">
        <f t="shared" si="26"/>
        <v>3720</v>
      </c>
    </row>
    <row r="123" spans="1:23">
      <c r="A123" s="15"/>
      <c r="B123" s="112" t="s">
        <v>125</v>
      </c>
      <c r="C123" s="113"/>
      <c r="D123" s="113"/>
      <c r="E123" s="113"/>
      <c r="F123" s="104"/>
      <c r="G123" s="30" t="s">
        <v>16</v>
      </c>
      <c r="H123" s="33">
        <v>3.1</v>
      </c>
      <c r="I123" s="27">
        <v>70</v>
      </c>
      <c r="J123" s="27">
        <f>I123*H123</f>
        <v>217</v>
      </c>
    </row>
    <row r="124" spans="1:23">
      <c r="A124" s="46"/>
      <c r="B124" s="114" t="s">
        <v>129</v>
      </c>
      <c r="C124" s="115"/>
      <c r="D124" s="115"/>
      <c r="E124" s="115"/>
      <c r="F124" s="116"/>
      <c r="G124" s="47" t="s">
        <v>16</v>
      </c>
      <c r="H124" s="33">
        <v>3.1</v>
      </c>
      <c r="I124" s="27">
        <v>300</v>
      </c>
      <c r="J124" s="27">
        <f t="shared" ref="J124" si="27">I124*H124</f>
        <v>930</v>
      </c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:23">
      <c r="A125" s="46"/>
      <c r="B125" s="111" t="s">
        <v>62</v>
      </c>
      <c r="C125" s="111"/>
      <c r="D125" s="111"/>
      <c r="E125" s="111"/>
      <c r="F125" s="111"/>
      <c r="G125" s="47" t="s">
        <v>16</v>
      </c>
      <c r="H125" s="33">
        <v>4</v>
      </c>
      <c r="I125" s="27">
        <v>250</v>
      </c>
      <c r="J125" s="27">
        <f t="shared" ref="J125:J126" si="28">I125*H125</f>
        <v>1000</v>
      </c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:23">
      <c r="A126" s="46"/>
      <c r="B126" s="111" t="s">
        <v>63</v>
      </c>
      <c r="C126" s="111"/>
      <c r="D126" s="136"/>
      <c r="E126" s="111"/>
      <c r="F126" s="111"/>
      <c r="G126" s="47" t="s">
        <v>64</v>
      </c>
      <c r="H126" s="33">
        <v>1</v>
      </c>
      <c r="I126" s="27">
        <v>1000</v>
      </c>
      <c r="J126" s="27">
        <f t="shared" si="28"/>
        <v>1000</v>
      </c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:23">
      <c r="A127" s="15"/>
      <c r="B127" s="105" t="s">
        <v>126</v>
      </c>
      <c r="C127" s="105"/>
      <c r="D127" s="106"/>
      <c r="E127" s="105"/>
      <c r="F127" s="105"/>
      <c r="G127" s="26" t="s">
        <v>16</v>
      </c>
      <c r="H127" s="33">
        <v>3.1</v>
      </c>
      <c r="I127" s="27">
        <v>70</v>
      </c>
      <c r="J127" s="27">
        <f>I127*H127</f>
        <v>217</v>
      </c>
    </row>
    <row r="128" spans="1:23">
      <c r="A128" s="15"/>
      <c r="B128" s="105" t="s">
        <v>35</v>
      </c>
      <c r="C128" s="105"/>
      <c r="D128" s="106"/>
      <c r="E128" s="105"/>
      <c r="F128" s="105"/>
      <c r="G128" s="26" t="s">
        <v>16</v>
      </c>
      <c r="H128" s="33">
        <v>3.1</v>
      </c>
      <c r="I128" s="27">
        <v>600</v>
      </c>
      <c r="J128" s="27">
        <f t="shared" ref="J128:J132" si="29">I128*H128</f>
        <v>1860</v>
      </c>
    </row>
    <row r="129" spans="1:23">
      <c r="A129" s="15"/>
      <c r="B129" s="105" t="s">
        <v>32</v>
      </c>
      <c r="C129" s="105"/>
      <c r="D129" s="106"/>
      <c r="E129" s="105"/>
      <c r="F129" s="105"/>
      <c r="G129" s="26" t="s">
        <v>16</v>
      </c>
      <c r="H129" s="33">
        <v>3.1</v>
      </c>
      <c r="I129" s="27">
        <v>50</v>
      </c>
      <c r="J129" s="27">
        <f t="shared" si="29"/>
        <v>155</v>
      </c>
    </row>
    <row r="130" spans="1:23">
      <c r="A130" s="15"/>
      <c r="B130" s="137" t="s">
        <v>86</v>
      </c>
      <c r="C130" s="138"/>
      <c r="D130" s="138"/>
      <c r="E130" s="138"/>
      <c r="F130" s="139"/>
      <c r="G130" s="21" t="s">
        <v>27</v>
      </c>
      <c r="H130" s="22">
        <v>7.7</v>
      </c>
      <c r="I130" s="48">
        <v>300</v>
      </c>
      <c r="J130" s="35">
        <f>I130*H130</f>
        <v>2310</v>
      </c>
    </row>
    <row r="131" spans="1:23">
      <c r="A131" s="15"/>
      <c r="B131" s="105" t="s">
        <v>32</v>
      </c>
      <c r="C131" s="105"/>
      <c r="D131" s="106"/>
      <c r="E131" s="105"/>
      <c r="F131" s="105"/>
      <c r="G131" s="26" t="s">
        <v>16</v>
      </c>
      <c r="H131" s="22">
        <v>7.7</v>
      </c>
      <c r="I131" s="27">
        <v>50</v>
      </c>
      <c r="J131" s="27">
        <f t="shared" ref="J131" si="30">I131*H131</f>
        <v>385</v>
      </c>
    </row>
    <row r="132" spans="1:23">
      <c r="A132" s="15"/>
      <c r="B132" s="112" t="s">
        <v>85</v>
      </c>
      <c r="C132" s="113"/>
      <c r="D132" s="113"/>
      <c r="E132" s="113"/>
      <c r="F132" s="104"/>
      <c r="G132" s="26" t="s">
        <v>16</v>
      </c>
      <c r="H132" s="33">
        <v>3.1</v>
      </c>
      <c r="I132" s="34">
        <v>150</v>
      </c>
      <c r="J132" s="35">
        <f t="shared" si="29"/>
        <v>465</v>
      </c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:23">
      <c r="A133" s="44"/>
      <c r="B133" s="96" t="s">
        <v>19</v>
      </c>
      <c r="C133" s="97"/>
      <c r="D133" s="97"/>
      <c r="E133" s="97"/>
      <c r="F133" s="97"/>
      <c r="G133" s="16" t="s">
        <v>2</v>
      </c>
      <c r="H133" s="17">
        <v>0</v>
      </c>
      <c r="I133" s="31">
        <v>0</v>
      </c>
      <c r="J133" s="36">
        <f>SUM(J105:J132)</f>
        <v>38185</v>
      </c>
    </row>
    <row r="134" spans="1:23">
      <c r="A134" s="46"/>
      <c r="B134" s="119" t="s">
        <v>87</v>
      </c>
      <c r="C134" s="119"/>
      <c r="D134" s="119"/>
      <c r="E134" s="119"/>
      <c r="F134" s="119"/>
      <c r="G134" s="52"/>
      <c r="H134" s="53"/>
      <c r="I134" s="54"/>
      <c r="J134" s="50"/>
    </row>
    <row r="135" spans="1:23">
      <c r="A135" s="55"/>
      <c r="B135" s="120" t="s">
        <v>88</v>
      </c>
      <c r="C135" s="121"/>
      <c r="D135" s="121"/>
      <c r="E135" s="121"/>
      <c r="F135" s="122"/>
      <c r="G135" s="56" t="s">
        <v>25</v>
      </c>
      <c r="H135" s="57">
        <v>2</v>
      </c>
      <c r="I135" s="58">
        <v>3000</v>
      </c>
      <c r="J135" s="58">
        <f>I135*H135</f>
        <v>6000</v>
      </c>
    </row>
    <row r="136" spans="1:23">
      <c r="A136" s="59"/>
      <c r="B136" s="123" t="s">
        <v>19</v>
      </c>
      <c r="C136" s="123"/>
      <c r="D136" s="123"/>
      <c r="E136" s="123"/>
      <c r="F136" s="123"/>
      <c r="G136" s="60"/>
      <c r="H136" s="61"/>
      <c r="I136" s="62"/>
      <c r="J136" s="19">
        <f>SUM(J135:J135)</f>
        <v>6000</v>
      </c>
    </row>
    <row r="137" spans="1:23">
      <c r="A137" s="59"/>
      <c r="B137" s="63"/>
      <c r="C137" s="63"/>
      <c r="D137" s="59"/>
      <c r="E137" s="64" t="s">
        <v>19</v>
      </c>
      <c r="F137" s="63"/>
      <c r="G137" s="65"/>
      <c r="H137" s="66"/>
      <c r="I137" s="67"/>
      <c r="J137" s="68">
        <f>SUM(J136,J133,J103,J83,J51,J18)</f>
        <v>266533</v>
      </c>
    </row>
    <row r="138" spans="1:23" ht="16.5" thickBot="1">
      <c r="A138" s="59"/>
      <c r="B138" s="63"/>
      <c r="C138" s="63"/>
      <c r="D138" s="59"/>
      <c r="E138" s="69"/>
      <c r="F138" s="63"/>
      <c r="G138" s="65"/>
      <c r="H138" s="66"/>
      <c r="I138" s="67"/>
      <c r="J138" s="70"/>
    </row>
    <row r="139" spans="1:23" ht="15.75">
      <c r="A139" s="2"/>
      <c r="B139" s="71" t="s">
        <v>89</v>
      </c>
      <c r="C139" s="72"/>
      <c r="D139" s="73"/>
      <c r="E139" s="72"/>
      <c r="F139" s="72"/>
      <c r="G139" s="74"/>
      <c r="H139" s="75"/>
      <c r="I139" s="76"/>
      <c r="J139" s="77">
        <f>J137</f>
        <v>266533</v>
      </c>
      <c r="L139" s="95"/>
    </row>
    <row r="151" spans="1:10" ht="18.75">
      <c r="A151" s="117" t="s">
        <v>136</v>
      </c>
      <c r="B151" s="118"/>
      <c r="C151" s="118"/>
      <c r="D151" s="118"/>
      <c r="E151" s="118"/>
      <c r="F151" s="118"/>
      <c r="G151" s="118"/>
      <c r="H151" s="118"/>
      <c r="I151" s="118"/>
      <c r="J151" s="118"/>
    </row>
    <row r="152" spans="1:10" ht="51">
      <c r="A152" s="10" t="s">
        <v>9</v>
      </c>
      <c r="B152" s="129" t="s">
        <v>10</v>
      </c>
      <c r="C152" s="129"/>
      <c r="D152" s="129"/>
      <c r="E152" s="129"/>
      <c r="F152" s="129"/>
      <c r="G152" s="11" t="s">
        <v>11</v>
      </c>
      <c r="H152" s="12" t="s">
        <v>12</v>
      </c>
      <c r="I152" s="12" t="s">
        <v>13</v>
      </c>
      <c r="J152" s="12" t="s">
        <v>14</v>
      </c>
    </row>
    <row r="153" spans="1:10">
      <c r="A153" s="13">
        <v>1</v>
      </c>
      <c r="B153" s="130">
        <v>2</v>
      </c>
      <c r="C153" s="130"/>
      <c r="D153" s="130"/>
      <c r="E153" s="130"/>
      <c r="F153" s="130"/>
      <c r="G153" s="14">
        <v>3</v>
      </c>
      <c r="H153" s="14">
        <v>4</v>
      </c>
      <c r="I153" s="14">
        <v>5</v>
      </c>
      <c r="J153" s="14">
        <v>6</v>
      </c>
    </row>
    <row r="154" spans="1:10">
      <c r="A154" s="15"/>
      <c r="B154" s="98" t="s">
        <v>23</v>
      </c>
      <c r="C154" s="99"/>
      <c r="D154" s="99"/>
      <c r="E154" s="99"/>
      <c r="F154" s="100"/>
      <c r="G154" s="16"/>
      <c r="H154" s="17"/>
      <c r="I154" s="31"/>
      <c r="J154" s="36"/>
    </row>
    <row r="155" spans="1:10">
      <c r="A155" s="15"/>
      <c r="B155" s="101" t="s">
        <v>78</v>
      </c>
      <c r="C155" s="102"/>
      <c r="D155" s="102"/>
      <c r="E155" s="102"/>
      <c r="F155" s="103"/>
      <c r="G155" s="30" t="s">
        <v>25</v>
      </c>
      <c r="H155" s="22">
        <v>1</v>
      </c>
      <c r="I155" s="27">
        <v>500</v>
      </c>
      <c r="J155" s="27">
        <f t="shared" ref="J155:J156" si="31">I155*H155</f>
        <v>500</v>
      </c>
    </row>
    <row r="156" spans="1:10">
      <c r="A156" s="38"/>
      <c r="B156" s="107" t="s">
        <v>48</v>
      </c>
      <c r="C156" s="108"/>
      <c r="D156" s="109"/>
      <c r="E156" s="108"/>
      <c r="F156" s="110"/>
      <c r="G156" s="39" t="s">
        <v>46</v>
      </c>
      <c r="H156" s="22">
        <v>11</v>
      </c>
      <c r="I156" s="40">
        <v>300</v>
      </c>
      <c r="J156" s="40">
        <f t="shared" si="31"/>
        <v>3300</v>
      </c>
    </row>
    <row r="157" spans="1:10">
      <c r="A157" s="44"/>
      <c r="B157" s="96" t="s">
        <v>19</v>
      </c>
      <c r="C157" s="97"/>
      <c r="D157" s="97"/>
      <c r="E157" s="97"/>
      <c r="F157" s="97"/>
      <c r="G157" s="16" t="s">
        <v>2</v>
      </c>
      <c r="H157" s="17">
        <v>0</v>
      </c>
      <c r="I157" s="31">
        <v>0</v>
      </c>
      <c r="J157" s="36">
        <f>SUM(J155:J156)</f>
        <v>3800</v>
      </c>
    </row>
    <row r="158" spans="1:10">
      <c r="A158" s="15"/>
      <c r="B158" s="98" t="s">
        <v>51</v>
      </c>
      <c r="C158" s="99"/>
      <c r="D158" s="99"/>
      <c r="E158" s="99"/>
      <c r="F158" s="100"/>
      <c r="G158" s="16"/>
      <c r="H158" s="17"/>
      <c r="I158" s="31"/>
      <c r="J158" s="36"/>
    </row>
    <row r="159" spans="1:10">
      <c r="A159" s="15"/>
      <c r="B159" s="101" t="s">
        <v>36</v>
      </c>
      <c r="C159" s="102"/>
      <c r="D159" s="102"/>
      <c r="E159" s="102"/>
      <c r="F159" s="103"/>
      <c r="G159" s="30" t="s">
        <v>25</v>
      </c>
      <c r="H159" s="22">
        <v>11</v>
      </c>
      <c r="I159" s="27">
        <v>350</v>
      </c>
      <c r="J159" s="27">
        <f t="shared" ref="J159:J166" si="32">I159*H159</f>
        <v>3850</v>
      </c>
    </row>
    <row r="160" spans="1:10">
      <c r="A160" s="15"/>
      <c r="B160" s="101" t="s">
        <v>78</v>
      </c>
      <c r="C160" s="102"/>
      <c r="D160" s="102"/>
      <c r="E160" s="102"/>
      <c r="F160" s="103"/>
      <c r="G160" s="30" t="s">
        <v>25</v>
      </c>
      <c r="H160" s="22">
        <v>4</v>
      </c>
      <c r="I160" s="27">
        <v>500</v>
      </c>
      <c r="J160" s="27">
        <f t="shared" si="32"/>
        <v>2000</v>
      </c>
    </row>
    <row r="161" spans="1:23">
      <c r="A161" s="46"/>
      <c r="B161" s="104" t="s">
        <v>120</v>
      </c>
      <c r="C161" s="105"/>
      <c r="D161" s="106"/>
      <c r="E161" s="105"/>
      <c r="F161" s="105"/>
      <c r="G161" s="30" t="s">
        <v>21</v>
      </c>
      <c r="H161" s="22">
        <v>1</v>
      </c>
      <c r="I161" s="48">
        <v>700</v>
      </c>
      <c r="J161" s="35">
        <f t="shared" si="32"/>
        <v>700</v>
      </c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</row>
    <row r="162" spans="1:23">
      <c r="A162" s="46"/>
      <c r="B162" s="104" t="s">
        <v>121</v>
      </c>
      <c r="C162" s="105"/>
      <c r="D162" s="106"/>
      <c r="E162" s="105"/>
      <c r="F162" s="105"/>
      <c r="G162" s="30" t="s">
        <v>21</v>
      </c>
      <c r="H162" s="22">
        <v>1</v>
      </c>
      <c r="I162" s="48">
        <v>700</v>
      </c>
      <c r="J162" s="35">
        <f t="shared" si="32"/>
        <v>700</v>
      </c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</row>
    <row r="163" spans="1:23">
      <c r="A163" s="46"/>
      <c r="B163" s="104" t="s">
        <v>122</v>
      </c>
      <c r="C163" s="105"/>
      <c r="D163" s="106"/>
      <c r="E163" s="105"/>
      <c r="F163" s="105"/>
      <c r="G163" s="30" t="s">
        <v>21</v>
      </c>
      <c r="H163" s="22">
        <v>1</v>
      </c>
      <c r="I163" s="48">
        <v>700</v>
      </c>
      <c r="J163" s="35">
        <f t="shared" si="32"/>
        <v>700</v>
      </c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</row>
    <row r="164" spans="1:23">
      <c r="A164" s="15"/>
      <c r="B164" s="105" t="s">
        <v>28</v>
      </c>
      <c r="C164" s="105"/>
      <c r="D164" s="106"/>
      <c r="E164" s="105"/>
      <c r="F164" s="105"/>
      <c r="G164" s="30" t="s">
        <v>27</v>
      </c>
      <c r="H164" s="33">
        <v>0.6</v>
      </c>
      <c r="I164" s="27">
        <v>500</v>
      </c>
      <c r="J164" s="27">
        <f t="shared" si="32"/>
        <v>300</v>
      </c>
    </row>
    <row r="165" spans="1:23">
      <c r="A165" s="38"/>
      <c r="B165" s="107" t="s">
        <v>124</v>
      </c>
      <c r="C165" s="108"/>
      <c r="D165" s="109"/>
      <c r="E165" s="108"/>
      <c r="F165" s="110"/>
      <c r="G165" s="39" t="s">
        <v>46</v>
      </c>
      <c r="H165" s="43">
        <v>16</v>
      </c>
      <c r="I165" s="40">
        <v>300</v>
      </c>
      <c r="J165" s="40">
        <f t="shared" si="32"/>
        <v>4800</v>
      </c>
    </row>
    <row r="166" spans="1:23">
      <c r="A166" s="38"/>
      <c r="B166" s="107" t="s">
        <v>48</v>
      </c>
      <c r="C166" s="108"/>
      <c r="D166" s="109"/>
      <c r="E166" s="108"/>
      <c r="F166" s="110"/>
      <c r="G166" s="39" t="s">
        <v>46</v>
      </c>
      <c r="H166" s="43">
        <v>75</v>
      </c>
      <c r="I166" s="40">
        <v>300</v>
      </c>
      <c r="J166" s="40">
        <f t="shared" si="32"/>
        <v>22500</v>
      </c>
    </row>
    <row r="167" spans="1:23">
      <c r="A167" s="44"/>
      <c r="B167" s="96" t="s">
        <v>19</v>
      </c>
      <c r="C167" s="97"/>
      <c r="D167" s="97"/>
      <c r="E167" s="97"/>
      <c r="F167" s="97"/>
      <c r="G167" s="16" t="s">
        <v>2</v>
      </c>
      <c r="H167" s="17">
        <v>0</v>
      </c>
      <c r="I167" s="31">
        <v>0</v>
      </c>
      <c r="J167" s="36">
        <f>SUM(J159:J166)</f>
        <v>35550</v>
      </c>
    </row>
    <row r="168" spans="1:23">
      <c r="A168" s="15"/>
      <c r="B168" s="98" t="s">
        <v>76</v>
      </c>
      <c r="C168" s="99"/>
      <c r="D168" s="99"/>
      <c r="E168" s="99"/>
      <c r="F168" s="100"/>
      <c r="G168" s="16"/>
      <c r="H168" s="17"/>
      <c r="I168" s="31"/>
      <c r="J168" s="36"/>
    </row>
    <row r="169" spans="1:23">
      <c r="A169" s="15"/>
      <c r="B169" s="101" t="s">
        <v>78</v>
      </c>
      <c r="C169" s="102"/>
      <c r="D169" s="102"/>
      <c r="E169" s="102"/>
      <c r="F169" s="103"/>
      <c r="G169" s="30" t="s">
        <v>25</v>
      </c>
      <c r="H169" s="22">
        <v>2</v>
      </c>
      <c r="I169" s="27">
        <v>500</v>
      </c>
      <c r="J169" s="27">
        <f t="shared" ref="J169:J172" si="33">I169*H169</f>
        <v>1000</v>
      </c>
    </row>
    <row r="170" spans="1:23">
      <c r="A170" s="46"/>
      <c r="B170" s="104" t="s">
        <v>120</v>
      </c>
      <c r="C170" s="105"/>
      <c r="D170" s="106"/>
      <c r="E170" s="105"/>
      <c r="F170" s="105"/>
      <c r="G170" s="30" t="s">
        <v>21</v>
      </c>
      <c r="H170" s="22">
        <v>1</v>
      </c>
      <c r="I170" s="48">
        <v>700</v>
      </c>
      <c r="J170" s="35">
        <f t="shared" si="33"/>
        <v>700</v>
      </c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</row>
    <row r="171" spans="1:23">
      <c r="A171" s="15"/>
      <c r="B171" s="105" t="s">
        <v>28</v>
      </c>
      <c r="C171" s="105"/>
      <c r="D171" s="106"/>
      <c r="E171" s="105"/>
      <c r="F171" s="105"/>
      <c r="G171" s="30" t="s">
        <v>27</v>
      </c>
      <c r="H171" s="33">
        <v>0.5</v>
      </c>
      <c r="I171" s="27">
        <v>500</v>
      </c>
      <c r="J171" s="27">
        <f t="shared" si="33"/>
        <v>250</v>
      </c>
    </row>
    <row r="172" spans="1:23">
      <c r="A172" s="38"/>
      <c r="B172" s="107" t="s">
        <v>48</v>
      </c>
      <c r="C172" s="108"/>
      <c r="D172" s="109"/>
      <c r="E172" s="108"/>
      <c r="F172" s="110"/>
      <c r="G172" s="39" t="s">
        <v>46</v>
      </c>
      <c r="H172" s="43">
        <v>18</v>
      </c>
      <c r="I172" s="40">
        <v>300</v>
      </c>
      <c r="J172" s="40">
        <f t="shared" si="33"/>
        <v>5400</v>
      </c>
      <c r="O172" s="95">
        <f>J177+J139</f>
        <v>315033</v>
      </c>
    </row>
    <row r="173" spans="1:23">
      <c r="A173" s="44"/>
      <c r="B173" s="96" t="s">
        <v>19</v>
      </c>
      <c r="C173" s="97"/>
      <c r="D173" s="97"/>
      <c r="E173" s="97"/>
      <c r="F173" s="97"/>
      <c r="G173" s="16" t="s">
        <v>2</v>
      </c>
      <c r="H173" s="17">
        <v>0</v>
      </c>
      <c r="I173" s="31">
        <v>0</v>
      </c>
      <c r="J173" s="36">
        <f>SUM(J169:J172)</f>
        <v>7350</v>
      </c>
    </row>
    <row r="174" spans="1:23">
      <c r="A174" s="15"/>
      <c r="B174" s="98" t="s">
        <v>79</v>
      </c>
      <c r="C174" s="99"/>
      <c r="D174" s="99"/>
      <c r="E174" s="99"/>
      <c r="F174" s="100"/>
      <c r="G174" s="16"/>
      <c r="H174" s="17"/>
      <c r="I174" s="31"/>
      <c r="J174" s="36"/>
    </row>
    <row r="175" spans="1:23">
      <c r="A175" s="38"/>
      <c r="B175" s="107" t="s">
        <v>48</v>
      </c>
      <c r="C175" s="108"/>
      <c r="D175" s="109"/>
      <c r="E175" s="108"/>
      <c r="F175" s="110"/>
      <c r="G175" s="39" t="s">
        <v>46</v>
      </c>
      <c r="H175" s="43">
        <v>6</v>
      </c>
      <c r="I175" s="40">
        <v>300</v>
      </c>
      <c r="J175" s="40">
        <f t="shared" ref="J175" si="34">I175*H175</f>
        <v>1800</v>
      </c>
    </row>
    <row r="176" spans="1:23">
      <c r="A176" s="44"/>
      <c r="B176" s="96" t="s">
        <v>19</v>
      </c>
      <c r="C176" s="97"/>
      <c r="D176" s="97"/>
      <c r="E176" s="97"/>
      <c r="F176" s="97"/>
      <c r="G176" s="16" t="s">
        <v>2</v>
      </c>
      <c r="H176" s="17">
        <v>0</v>
      </c>
      <c r="I176" s="31">
        <v>0</v>
      </c>
      <c r="J176" s="36">
        <f>SUM(J175:J175)</f>
        <v>1800</v>
      </c>
    </row>
    <row r="177" spans="1:10">
      <c r="A177" s="59"/>
      <c r="B177" s="63"/>
      <c r="C177" s="63"/>
      <c r="D177" s="59"/>
      <c r="E177" s="64" t="s">
        <v>19</v>
      </c>
      <c r="F177" s="63"/>
      <c r="G177" s="65"/>
      <c r="H177" s="66"/>
      <c r="I177" s="67"/>
      <c r="J177" s="68">
        <f>SUM(J176,J173,J167,J157)</f>
        <v>48500</v>
      </c>
    </row>
  </sheetData>
  <mergeCells count="158">
    <mergeCell ref="B130:F130"/>
    <mergeCell ref="B131:F131"/>
    <mergeCell ref="B119:F119"/>
    <mergeCell ref="B120:F120"/>
    <mergeCell ref="B121:F121"/>
    <mergeCell ref="B122:F122"/>
    <mergeCell ref="B127:F127"/>
    <mergeCell ref="B112:F112"/>
    <mergeCell ref="B113:F113"/>
    <mergeCell ref="B114:F114"/>
    <mergeCell ref="B115:F115"/>
    <mergeCell ref="B116:F116"/>
    <mergeCell ref="B117:F117"/>
    <mergeCell ref="B65:F65"/>
    <mergeCell ref="B67:F67"/>
    <mergeCell ref="B68:F68"/>
    <mergeCell ref="B111:F111"/>
    <mergeCell ref="B100:F100"/>
    <mergeCell ref="B101:F101"/>
    <mergeCell ref="B102:F102"/>
    <mergeCell ref="B103:F103"/>
    <mergeCell ref="B104:F104"/>
    <mergeCell ref="B106:F106"/>
    <mergeCell ref="B107:F107"/>
    <mergeCell ref="B105:F105"/>
    <mergeCell ref="B108:F108"/>
    <mergeCell ref="B94:F94"/>
    <mergeCell ref="B89:F89"/>
    <mergeCell ref="B90:F90"/>
    <mergeCell ref="B91:F91"/>
    <mergeCell ref="B84:F84"/>
    <mergeCell ref="B85:F85"/>
    <mergeCell ref="B70:F70"/>
    <mergeCell ref="B71:F71"/>
    <mergeCell ref="B66:F66"/>
    <mergeCell ref="B69:F69"/>
    <mergeCell ref="B75:F75"/>
    <mergeCell ref="B77:F77"/>
    <mergeCell ref="B72:F72"/>
    <mergeCell ref="B73:F73"/>
    <mergeCell ref="B74:F74"/>
    <mergeCell ref="B64:F64"/>
    <mergeCell ref="B54:F54"/>
    <mergeCell ref="B49:F49"/>
    <mergeCell ref="B50:F50"/>
    <mergeCell ref="B51:F51"/>
    <mergeCell ref="B53:F53"/>
    <mergeCell ref="B55:F55"/>
    <mergeCell ref="B47:F47"/>
    <mergeCell ref="B43:F43"/>
    <mergeCell ref="B45:F45"/>
    <mergeCell ref="B44:F44"/>
    <mergeCell ref="B46:F46"/>
    <mergeCell ref="B52:F52"/>
    <mergeCell ref="B56:F56"/>
    <mergeCell ref="B57:F57"/>
    <mergeCell ref="B58:F58"/>
    <mergeCell ref="B59:F59"/>
    <mergeCell ref="B60:F60"/>
    <mergeCell ref="B61:F61"/>
    <mergeCell ref="B62:F62"/>
    <mergeCell ref="B63:F63"/>
    <mergeCell ref="B40:F40"/>
    <mergeCell ref="B41:F41"/>
    <mergeCell ref="B42:F42"/>
    <mergeCell ref="B37:F37"/>
    <mergeCell ref="B38:F38"/>
    <mergeCell ref="B28:F28"/>
    <mergeCell ref="B29:F29"/>
    <mergeCell ref="B30:F30"/>
    <mergeCell ref="B48:F48"/>
    <mergeCell ref="B35:F35"/>
    <mergeCell ref="B32:F32"/>
    <mergeCell ref="B34:F34"/>
    <mergeCell ref="B33:F33"/>
    <mergeCell ref="B36:F36"/>
    <mergeCell ref="B39:F39"/>
    <mergeCell ref="B153:F153"/>
    <mergeCell ref="B76:F76"/>
    <mergeCell ref="B154:F154"/>
    <mergeCell ref="B155:F155"/>
    <mergeCell ref="B125:F125"/>
    <mergeCell ref="B126:F126"/>
    <mergeCell ref="B92:F92"/>
    <mergeCell ref="B78:F78"/>
    <mergeCell ref="B79:F79"/>
    <mergeCell ref="B82:F82"/>
    <mergeCell ref="B83:F83"/>
    <mergeCell ref="B96:F96"/>
    <mergeCell ref="B93:F93"/>
    <mergeCell ref="B95:F95"/>
    <mergeCell ref="B98:F98"/>
    <mergeCell ref="B99:F99"/>
    <mergeCell ref="B109:F109"/>
    <mergeCell ref="B110:F110"/>
    <mergeCell ref="B86:F86"/>
    <mergeCell ref="B87:F87"/>
    <mergeCell ref="B88:F88"/>
    <mergeCell ref="B80:F80"/>
    <mergeCell ref="B81:F81"/>
    <mergeCell ref="B132:F132"/>
    <mergeCell ref="A1:J1"/>
    <mergeCell ref="A7:J7"/>
    <mergeCell ref="A8:J8"/>
    <mergeCell ref="A9:J9"/>
    <mergeCell ref="E10:H10"/>
    <mergeCell ref="I10:J10"/>
    <mergeCell ref="B31:F31"/>
    <mergeCell ref="B19:F19"/>
    <mergeCell ref="B20:F20"/>
    <mergeCell ref="B11:F11"/>
    <mergeCell ref="B12:F12"/>
    <mergeCell ref="B13:F13"/>
    <mergeCell ref="B14:F14"/>
    <mergeCell ref="B15:F15"/>
    <mergeCell ref="B16:F16"/>
    <mergeCell ref="B21:F21"/>
    <mergeCell ref="B18:F18"/>
    <mergeCell ref="B17:F17"/>
    <mergeCell ref="B27:F27"/>
    <mergeCell ref="B22:F22"/>
    <mergeCell ref="B23:F23"/>
    <mergeCell ref="B24:F24"/>
    <mergeCell ref="B25:F25"/>
    <mergeCell ref="B26:F26"/>
    <mergeCell ref="B164:F164"/>
    <mergeCell ref="B165:F165"/>
    <mergeCell ref="B166:F166"/>
    <mergeCell ref="B175:F175"/>
    <mergeCell ref="B163:F163"/>
    <mergeCell ref="B97:F97"/>
    <mergeCell ref="B123:F123"/>
    <mergeCell ref="B124:F124"/>
    <mergeCell ref="B156:F156"/>
    <mergeCell ref="B157:F157"/>
    <mergeCell ref="B158:F158"/>
    <mergeCell ref="A151:J151"/>
    <mergeCell ref="B133:F133"/>
    <mergeCell ref="B134:F134"/>
    <mergeCell ref="B118:F118"/>
    <mergeCell ref="B135:F135"/>
    <mergeCell ref="B136:F136"/>
    <mergeCell ref="B128:F128"/>
    <mergeCell ref="B129:F129"/>
    <mergeCell ref="B159:F159"/>
    <mergeCell ref="B160:F160"/>
    <mergeCell ref="B161:F161"/>
    <mergeCell ref="B162:F162"/>
    <mergeCell ref="B152:F152"/>
    <mergeCell ref="B176:F176"/>
    <mergeCell ref="B173:F173"/>
    <mergeCell ref="B168:F168"/>
    <mergeCell ref="B167:F167"/>
    <mergeCell ref="B169:F169"/>
    <mergeCell ref="B170:F170"/>
    <mergeCell ref="B171:F171"/>
    <mergeCell ref="B172:F172"/>
    <mergeCell ref="B174:F174"/>
  </mergeCells>
  <pageMargins left="0.31496062992125984" right="0.31496062992125984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13" workbookViewId="0">
      <selection activeCell="H19" sqref="H19"/>
    </sheetView>
  </sheetViews>
  <sheetFormatPr defaultRowHeight="15"/>
  <sheetData>
    <row r="1" spans="1:10" ht="18.75">
      <c r="A1" s="152" t="s">
        <v>90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>
      <c r="A2" s="154" t="s">
        <v>91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5.75">
      <c r="A3" s="155" t="s">
        <v>118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>
      <c r="A4" s="78"/>
      <c r="B4" s="78"/>
      <c r="C4" s="78"/>
      <c r="D4" s="78"/>
      <c r="E4" s="156" t="s">
        <v>8</v>
      </c>
      <c r="F4" s="156"/>
      <c r="G4" s="156"/>
      <c r="H4" s="156"/>
      <c r="I4" s="157">
        <f>J35</f>
        <v>160166.72</v>
      </c>
      <c r="J4" s="157"/>
    </row>
    <row r="5" spans="1:10">
      <c r="A5" s="79" t="s">
        <v>9</v>
      </c>
      <c r="B5" s="149" t="s">
        <v>92</v>
      </c>
      <c r="C5" s="149"/>
      <c r="D5" s="149"/>
      <c r="E5" s="149"/>
      <c r="F5" s="149"/>
      <c r="G5" s="80" t="s">
        <v>11</v>
      </c>
      <c r="H5" s="81" t="s">
        <v>12</v>
      </c>
      <c r="I5" s="81" t="s">
        <v>13</v>
      </c>
      <c r="J5" s="81" t="s">
        <v>14</v>
      </c>
    </row>
    <row r="6" spans="1:10">
      <c r="A6" s="82">
        <v>1</v>
      </c>
      <c r="B6" s="158">
        <v>2</v>
      </c>
      <c r="C6" s="158"/>
      <c r="D6" s="158"/>
      <c r="E6" s="158"/>
      <c r="F6" s="158"/>
      <c r="G6" s="82">
        <v>3</v>
      </c>
      <c r="H6" s="82">
        <v>4</v>
      </c>
      <c r="I6" s="82">
        <v>5</v>
      </c>
      <c r="J6" s="82">
        <v>6</v>
      </c>
    </row>
    <row r="7" spans="1:10">
      <c r="A7" s="83"/>
      <c r="B7" s="159" t="s">
        <v>93</v>
      </c>
      <c r="C7" s="160"/>
      <c r="D7" s="160"/>
      <c r="E7" s="160"/>
      <c r="F7" s="161"/>
      <c r="G7" s="84" t="s">
        <v>25</v>
      </c>
      <c r="H7" s="85">
        <v>5</v>
      </c>
      <c r="I7" s="86">
        <v>420</v>
      </c>
      <c r="J7" s="86">
        <f>I7*H7</f>
        <v>2100</v>
      </c>
    </row>
    <row r="8" spans="1:10">
      <c r="A8" s="87"/>
      <c r="B8" s="150" t="s">
        <v>94</v>
      </c>
      <c r="C8" s="150"/>
      <c r="D8" s="151"/>
      <c r="E8" s="150"/>
      <c r="F8" s="150"/>
      <c r="G8" s="84" t="s">
        <v>25</v>
      </c>
      <c r="H8" s="88">
        <v>20</v>
      </c>
      <c r="I8" s="89">
        <v>260</v>
      </c>
      <c r="J8" s="86">
        <f>I8*H8</f>
        <v>5200</v>
      </c>
    </row>
    <row r="9" spans="1:10">
      <c r="A9" s="87"/>
      <c r="B9" s="150" t="s">
        <v>137</v>
      </c>
      <c r="C9" s="150"/>
      <c r="D9" s="151"/>
      <c r="E9" s="150"/>
      <c r="F9" s="150"/>
      <c r="G9" s="84" t="s">
        <v>25</v>
      </c>
      <c r="H9" s="85">
        <v>14</v>
      </c>
      <c r="I9" s="86">
        <v>380</v>
      </c>
      <c r="J9" s="86">
        <f t="shared" ref="J9:J21" si="0">I9*H9</f>
        <v>5320</v>
      </c>
    </row>
    <row r="10" spans="1:10">
      <c r="A10" s="87"/>
      <c r="B10" s="150" t="s">
        <v>138</v>
      </c>
      <c r="C10" s="150"/>
      <c r="D10" s="151"/>
      <c r="E10" s="150"/>
      <c r="F10" s="150"/>
      <c r="G10" s="84" t="s">
        <v>25</v>
      </c>
      <c r="H10" s="88">
        <v>3</v>
      </c>
      <c r="I10" s="89">
        <v>300</v>
      </c>
      <c r="J10" s="86">
        <f t="shared" si="0"/>
        <v>900</v>
      </c>
    </row>
    <row r="11" spans="1:10">
      <c r="A11" s="83"/>
      <c r="B11" s="159" t="s">
        <v>95</v>
      </c>
      <c r="C11" s="160"/>
      <c r="D11" s="160"/>
      <c r="E11" s="160"/>
      <c r="F11" s="161"/>
      <c r="G11" s="84" t="s">
        <v>25</v>
      </c>
      <c r="H11" s="85">
        <v>40</v>
      </c>
      <c r="I11" s="90">
        <v>375</v>
      </c>
      <c r="J11" s="86">
        <f>I11*H11</f>
        <v>15000</v>
      </c>
    </row>
    <row r="12" spans="1:10">
      <c r="A12" s="91"/>
      <c r="B12" s="150" t="s">
        <v>128</v>
      </c>
      <c r="C12" s="150"/>
      <c r="D12" s="151"/>
      <c r="E12" s="150"/>
      <c r="F12" s="150"/>
      <c r="G12" s="84" t="s">
        <v>25</v>
      </c>
      <c r="H12" s="88">
        <v>85</v>
      </c>
      <c r="I12" s="89">
        <v>200</v>
      </c>
      <c r="J12" s="86">
        <f t="shared" ref="J12" si="1">I12*H12</f>
        <v>17000</v>
      </c>
    </row>
    <row r="13" spans="1:10">
      <c r="A13" s="87"/>
      <c r="B13" s="150" t="s">
        <v>96</v>
      </c>
      <c r="C13" s="150"/>
      <c r="D13" s="151"/>
      <c r="E13" s="150"/>
      <c r="F13" s="150"/>
      <c r="G13" s="84" t="s">
        <v>25</v>
      </c>
      <c r="H13" s="88">
        <v>7</v>
      </c>
      <c r="I13" s="89">
        <v>550</v>
      </c>
      <c r="J13" s="86">
        <f t="shared" si="0"/>
        <v>3850</v>
      </c>
    </row>
    <row r="14" spans="1:10">
      <c r="A14" s="87"/>
      <c r="B14" s="162" t="s">
        <v>130</v>
      </c>
      <c r="C14" s="163"/>
      <c r="D14" s="163"/>
      <c r="E14" s="163"/>
      <c r="F14" s="164"/>
      <c r="G14" s="84" t="s">
        <v>25</v>
      </c>
      <c r="H14" s="88">
        <v>3</v>
      </c>
      <c r="I14" s="89">
        <v>2400</v>
      </c>
      <c r="J14" s="86">
        <f t="shared" si="0"/>
        <v>7200</v>
      </c>
    </row>
    <row r="15" spans="1:10">
      <c r="A15" s="87"/>
      <c r="B15" s="150" t="s">
        <v>97</v>
      </c>
      <c r="C15" s="150"/>
      <c r="D15" s="151"/>
      <c r="E15" s="150"/>
      <c r="F15" s="150"/>
      <c r="G15" s="84" t="s">
        <v>25</v>
      </c>
      <c r="H15" s="88">
        <v>20</v>
      </c>
      <c r="I15" s="89">
        <v>35</v>
      </c>
      <c r="J15" s="86">
        <f t="shared" si="0"/>
        <v>700</v>
      </c>
    </row>
    <row r="16" spans="1:10">
      <c r="A16" s="87"/>
      <c r="B16" s="150" t="s">
        <v>98</v>
      </c>
      <c r="C16" s="150"/>
      <c r="D16" s="151"/>
      <c r="E16" s="150"/>
      <c r="F16" s="150"/>
      <c r="G16" s="84" t="s">
        <v>25</v>
      </c>
      <c r="H16" s="88">
        <v>25</v>
      </c>
      <c r="I16" s="89">
        <v>70</v>
      </c>
      <c r="J16" s="86">
        <f t="shared" si="0"/>
        <v>1750</v>
      </c>
    </row>
    <row r="17" spans="1:10">
      <c r="A17" s="87"/>
      <c r="B17" s="150" t="s">
        <v>99</v>
      </c>
      <c r="C17" s="150"/>
      <c r="D17" s="151"/>
      <c r="E17" s="150"/>
      <c r="F17" s="150"/>
      <c r="G17" s="84" t="s">
        <v>25</v>
      </c>
      <c r="H17" s="88">
        <v>2</v>
      </c>
      <c r="I17" s="89">
        <v>60</v>
      </c>
      <c r="J17" s="86">
        <f t="shared" si="0"/>
        <v>120</v>
      </c>
    </row>
    <row r="18" spans="1:10">
      <c r="A18" s="91"/>
      <c r="B18" s="150" t="s">
        <v>100</v>
      </c>
      <c r="C18" s="150"/>
      <c r="D18" s="151"/>
      <c r="E18" s="150"/>
      <c r="F18" s="150"/>
      <c r="G18" s="84" t="s">
        <v>101</v>
      </c>
      <c r="H18" s="88">
        <v>4</v>
      </c>
      <c r="I18" s="89">
        <v>600</v>
      </c>
      <c r="J18" s="86">
        <f t="shared" si="0"/>
        <v>2400</v>
      </c>
    </row>
    <row r="19" spans="1:10">
      <c r="A19" s="87"/>
      <c r="B19" s="150" t="s">
        <v>102</v>
      </c>
      <c r="C19" s="150"/>
      <c r="D19" s="151"/>
      <c r="E19" s="150"/>
      <c r="F19" s="150"/>
      <c r="G19" s="84" t="s">
        <v>101</v>
      </c>
      <c r="H19" s="88">
        <v>6</v>
      </c>
      <c r="I19" s="89">
        <v>500</v>
      </c>
      <c r="J19" s="86">
        <f t="shared" si="0"/>
        <v>3000</v>
      </c>
    </row>
    <row r="20" spans="1:10">
      <c r="A20" s="87"/>
      <c r="B20" s="162" t="s">
        <v>103</v>
      </c>
      <c r="C20" s="163"/>
      <c r="D20" s="163"/>
      <c r="E20" s="163"/>
      <c r="F20" s="164"/>
      <c r="G20" s="84" t="s">
        <v>25</v>
      </c>
      <c r="H20" s="88">
        <v>26</v>
      </c>
      <c r="I20" s="89">
        <v>270</v>
      </c>
      <c r="J20" s="86">
        <f t="shared" si="0"/>
        <v>7020</v>
      </c>
    </row>
    <row r="21" spans="1:10">
      <c r="A21" s="87"/>
      <c r="B21" s="150" t="s">
        <v>104</v>
      </c>
      <c r="C21" s="150"/>
      <c r="D21" s="151"/>
      <c r="E21" s="150"/>
      <c r="F21" s="150"/>
      <c r="G21" s="84" t="s">
        <v>25</v>
      </c>
      <c r="H21" s="85">
        <v>32</v>
      </c>
      <c r="I21" s="86">
        <v>140</v>
      </c>
      <c r="J21" s="86">
        <f t="shared" si="0"/>
        <v>4480</v>
      </c>
    </row>
    <row r="22" spans="1:10">
      <c r="A22" s="87"/>
      <c r="B22" s="162" t="s">
        <v>105</v>
      </c>
      <c r="C22" s="163"/>
      <c r="D22" s="163"/>
      <c r="E22" s="163"/>
      <c r="F22" s="164"/>
      <c r="G22" s="84" t="s">
        <v>25</v>
      </c>
      <c r="H22" s="92">
        <v>16</v>
      </c>
      <c r="I22" s="89">
        <v>150</v>
      </c>
      <c r="J22" s="86">
        <f>I22*H22</f>
        <v>2400</v>
      </c>
    </row>
    <row r="23" spans="1:10">
      <c r="A23" s="91"/>
      <c r="B23" s="162" t="s">
        <v>106</v>
      </c>
      <c r="C23" s="163"/>
      <c r="D23" s="163"/>
      <c r="E23" s="163"/>
      <c r="F23" s="164"/>
      <c r="G23" s="84" t="s">
        <v>25</v>
      </c>
      <c r="H23" s="88">
        <v>5</v>
      </c>
      <c r="I23" s="89">
        <v>180</v>
      </c>
      <c r="J23" s="86">
        <f>I23*H23</f>
        <v>900</v>
      </c>
    </row>
    <row r="24" spans="1:10">
      <c r="A24" s="91"/>
      <c r="B24" s="162" t="s">
        <v>107</v>
      </c>
      <c r="C24" s="163"/>
      <c r="D24" s="163"/>
      <c r="E24" s="163"/>
      <c r="F24" s="164"/>
      <c r="G24" s="84" t="s">
        <v>25</v>
      </c>
      <c r="H24" s="88">
        <v>12</v>
      </c>
      <c r="I24" s="89">
        <v>180</v>
      </c>
      <c r="J24" s="86">
        <f t="shared" ref="J24:J31" si="2">I24*H24</f>
        <v>2160</v>
      </c>
    </row>
    <row r="25" spans="1:10">
      <c r="A25" s="87"/>
      <c r="B25" s="162" t="s">
        <v>108</v>
      </c>
      <c r="C25" s="163"/>
      <c r="D25" s="163"/>
      <c r="E25" s="163"/>
      <c r="F25" s="164"/>
      <c r="G25" s="84" t="s">
        <v>109</v>
      </c>
      <c r="H25" s="88">
        <v>4</v>
      </c>
      <c r="I25" s="89">
        <v>700</v>
      </c>
      <c r="J25" s="86">
        <f t="shared" si="2"/>
        <v>2800</v>
      </c>
    </row>
    <row r="26" spans="1:10">
      <c r="A26" s="91"/>
      <c r="B26" s="162" t="s">
        <v>139</v>
      </c>
      <c r="C26" s="163"/>
      <c r="D26" s="163"/>
      <c r="E26" s="163"/>
      <c r="F26" s="164"/>
      <c r="G26" s="84" t="s">
        <v>25</v>
      </c>
      <c r="H26" s="88">
        <v>4</v>
      </c>
      <c r="I26" s="89">
        <v>800</v>
      </c>
      <c r="J26" s="86">
        <f t="shared" ref="J26" si="3">I26*H26</f>
        <v>3200</v>
      </c>
    </row>
    <row r="27" spans="1:10">
      <c r="A27" s="93"/>
      <c r="B27" s="162" t="s">
        <v>140</v>
      </c>
      <c r="C27" s="163"/>
      <c r="D27" s="163"/>
      <c r="E27" s="163"/>
      <c r="F27" s="164"/>
      <c r="G27" s="84" t="s">
        <v>25</v>
      </c>
      <c r="H27" s="88">
        <v>1</v>
      </c>
      <c r="I27" s="89">
        <v>700</v>
      </c>
      <c r="J27" s="86">
        <f t="shared" ref="J27" si="4">I27*H27</f>
        <v>700</v>
      </c>
    </row>
    <row r="28" spans="1:10">
      <c r="A28" s="93"/>
      <c r="B28" s="162" t="s">
        <v>141</v>
      </c>
      <c r="C28" s="163"/>
      <c r="D28" s="163"/>
      <c r="E28" s="163"/>
      <c r="F28" s="164"/>
      <c r="G28" s="84" t="s">
        <v>25</v>
      </c>
      <c r="H28" s="88">
        <v>3</v>
      </c>
      <c r="I28" s="89">
        <v>3500</v>
      </c>
      <c r="J28" s="86">
        <f t="shared" ref="J28" si="5">I28*H28</f>
        <v>10500</v>
      </c>
    </row>
    <row r="29" spans="1:10">
      <c r="A29" s="87"/>
      <c r="B29" s="150" t="s">
        <v>119</v>
      </c>
      <c r="C29" s="150"/>
      <c r="D29" s="151"/>
      <c r="E29" s="150"/>
      <c r="F29" s="150"/>
      <c r="G29" s="84" t="s">
        <v>109</v>
      </c>
      <c r="H29" s="88">
        <v>1</v>
      </c>
      <c r="I29" s="90">
        <v>2500</v>
      </c>
      <c r="J29" s="86">
        <f t="shared" ref="J29" si="6">I29*H29</f>
        <v>2500</v>
      </c>
    </row>
    <row r="30" spans="1:10">
      <c r="A30" s="87"/>
      <c r="B30" s="150" t="s">
        <v>110</v>
      </c>
      <c r="C30" s="150"/>
      <c r="D30" s="151"/>
      <c r="E30" s="150"/>
      <c r="F30" s="150"/>
      <c r="G30" s="84" t="s">
        <v>109</v>
      </c>
      <c r="H30" s="88">
        <v>1</v>
      </c>
      <c r="I30" s="90">
        <v>20000</v>
      </c>
      <c r="J30" s="86">
        <f t="shared" si="2"/>
        <v>20000</v>
      </c>
    </row>
    <row r="31" spans="1:10">
      <c r="A31" s="87"/>
      <c r="B31" s="162" t="s">
        <v>111</v>
      </c>
      <c r="C31" s="163"/>
      <c r="D31" s="163"/>
      <c r="E31" s="163"/>
      <c r="F31" s="164"/>
      <c r="G31" s="84" t="s">
        <v>109</v>
      </c>
      <c r="H31" s="88">
        <v>1</v>
      </c>
      <c r="I31" s="90">
        <v>15000</v>
      </c>
      <c r="J31" s="86">
        <f t="shared" si="2"/>
        <v>15000</v>
      </c>
    </row>
    <row r="32" spans="1:10">
      <c r="A32" s="87"/>
      <c r="B32" s="162" t="s">
        <v>112</v>
      </c>
      <c r="C32" s="163"/>
      <c r="D32" s="163"/>
      <c r="E32" s="163"/>
      <c r="F32" s="164"/>
      <c r="G32" s="84" t="s">
        <v>25</v>
      </c>
      <c r="H32" s="88">
        <v>1</v>
      </c>
      <c r="I32" s="89">
        <v>1500</v>
      </c>
      <c r="J32" s="86">
        <f>I32*H32</f>
        <v>1500</v>
      </c>
    </row>
    <row r="33" spans="1:10">
      <c r="A33" s="87"/>
      <c r="B33" s="162" t="s">
        <v>113</v>
      </c>
      <c r="C33" s="163"/>
      <c r="D33" s="163"/>
      <c r="E33" s="163"/>
      <c r="F33" s="164"/>
      <c r="G33" s="84" t="s">
        <v>114</v>
      </c>
      <c r="H33" s="88">
        <v>5300</v>
      </c>
      <c r="I33" s="89">
        <v>1</v>
      </c>
      <c r="J33" s="86">
        <f>I33*H33</f>
        <v>5300</v>
      </c>
    </row>
    <row r="34" spans="1:10">
      <c r="A34" s="87"/>
      <c r="B34" s="162" t="s">
        <v>115</v>
      </c>
      <c r="C34" s="163"/>
      <c r="D34" s="163"/>
      <c r="E34" s="163"/>
      <c r="F34" s="164"/>
      <c r="G34" s="84" t="s">
        <v>116</v>
      </c>
      <c r="H34" s="88">
        <v>12</v>
      </c>
      <c r="I34" s="89"/>
      <c r="J34" s="86">
        <f>SUM(J2:J33)*0.12</f>
        <v>17160.72</v>
      </c>
    </row>
    <row r="35" spans="1:10">
      <c r="A35" s="87"/>
      <c r="B35" s="162" t="s">
        <v>117</v>
      </c>
      <c r="C35" s="163"/>
      <c r="D35" s="163"/>
      <c r="E35" s="163"/>
      <c r="F35" s="164"/>
      <c r="G35" s="84"/>
      <c r="H35" s="88"/>
      <c r="I35" s="89"/>
      <c r="J35" s="86">
        <f>SUM(J2:J34)</f>
        <v>160166.72</v>
      </c>
    </row>
  </sheetData>
  <mergeCells count="36">
    <mergeCell ref="B33:F33"/>
    <mergeCell ref="B34:F34"/>
    <mergeCell ref="B35:F35"/>
    <mergeCell ref="B29:F29"/>
    <mergeCell ref="B26:F26"/>
    <mergeCell ref="B32:F32"/>
    <mergeCell ref="B27:F27"/>
    <mergeCell ref="B28:F28"/>
    <mergeCell ref="B23:F23"/>
    <mergeCell ref="B24:F24"/>
    <mergeCell ref="B25:F25"/>
    <mergeCell ref="B30:F30"/>
    <mergeCell ref="B31:F31"/>
    <mergeCell ref="B18:F18"/>
    <mergeCell ref="B19:F19"/>
    <mergeCell ref="B20:F20"/>
    <mergeCell ref="B21:F21"/>
    <mergeCell ref="B22:F22"/>
    <mergeCell ref="B17:F17"/>
    <mergeCell ref="B6:F6"/>
    <mergeCell ref="B7:F7"/>
    <mergeCell ref="B8:F8"/>
    <mergeCell ref="B9:F9"/>
    <mergeCell ref="B10:F10"/>
    <mergeCell ref="B11:F11"/>
    <mergeCell ref="B13:F13"/>
    <mergeCell ref="B14:F14"/>
    <mergeCell ref="B15:F15"/>
    <mergeCell ref="B16:F16"/>
    <mergeCell ref="B5:F5"/>
    <mergeCell ref="B12:F12"/>
    <mergeCell ref="A1:J1"/>
    <mergeCell ref="A2:J2"/>
    <mergeCell ref="A3:J3"/>
    <mergeCell ref="E4:H4"/>
    <mergeCell ref="I4:J4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</vt:lpstr>
      <vt:lpstr>Материал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2016-03-17T05:25:54Z</dcterms:modified>
</cp:coreProperties>
</file>