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мета" sheetId="1" r:id="rId1"/>
    <sheet name="Материал" sheetId="2" r:id="rId2"/>
    <sheet name="Выборка материала" sheetId="3" r:id="rId3"/>
  </sheets>
  <calcPr calcId="144525"/>
</workbook>
</file>

<file path=xl/calcChain.xml><?xml version="1.0" encoding="utf-8"?>
<calcChain xmlns="http://schemas.openxmlformats.org/spreadsheetml/2006/main">
  <c r="H12" i="3" l="1"/>
  <c r="H16" i="3"/>
  <c r="H22" i="3"/>
  <c r="H19" i="3"/>
  <c r="J197" i="1" l="1"/>
  <c r="I10" i="1" s="1"/>
  <c r="J124" i="1" l="1"/>
  <c r="J70" i="1" l="1"/>
  <c r="J25" i="1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89" i="1"/>
  <c r="J190" i="1" s="1"/>
  <c r="J186" i="1"/>
  <c r="J185" i="1"/>
  <c r="J184" i="1"/>
  <c r="J172" i="1"/>
  <c r="J171" i="1"/>
  <c r="J183" i="1"/>
  <c r="J182" i="1"/>
  <c r="J181" i="1"/>
  <c r="J180" i="1"/>
  <c r="J179" i="1"/>
  <c r="J178" i="1"/>
  <c r="J177" i="1"/>
  <c r="J176" i="1"/>
  <c r="J170" i="1"/>
  <c r="J175" i="1"/>
  <c r="J174" i="1"/>
  <c r="J173" i="1"/>
  <c r="J167" i="1"/>
  <c r="J166" i="1"/>
  <c r="J165" i="1"/>
  <c r="J164" i="1"/>
  <c r="J163" i="1"/>
  <c r="J162" i="1"/>
  <c r="J161" i="1"/>
  <c r="J160" i="1"/>
  <c r="J159" i="1"/>
  <c r="J158" i="1"/>
  <c r="J157" i="1"/>
  <c r="J187" i="1" l="1"/>
  <c r="J28" i="2"/>
  <c r="J29" i="2" s="1"/>
  <c r="I4" i="2" s="1"/>
  <c r="J151" i="1" l="1"/>
  <c r="J150" i="1"/>
  <c r="J149" i="1"/>
  <c r="J148" i="1"/>
  <c r="J156" i="1"/>
  <c r="J155" i="1"/>
  <c r="J154" i="1"/>
  <c r="J153" i="1"/>
  <c r="J152" i="1"/>
  <c r="J147" i="1"/>
  <c r="J146" i="1"/>
  <c r="J145" i="1"/>
  <c r="J144" i="1"/>
  <c r="J143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3" i="1"/>
  <c r="J122" i="1"/>
  <c r="J121" i="1"/>
  <c r="J120" i="1"/>
  <c r="J119" i="1"/>
  <c r="J97" i="1"/>
  <c r="J96" i="1"/>
  <c r="J95" i="1"/>
  <c r="J94" i="1"/>
  <c r="J116" i="1"/>
  <c r="J113" i="1"/>
  <c r="J115" i="1"/>
  <c r="J114" i="1"/>
  <c r="J103" i="1"/>
  <c r="J112" i="1"/>
  <c r="J111" i="1"/>
  <c r="J110" i="1"/>
  <c r="J109" i="1"/>
  <c r="J108" i="1"/>
  <c r="J107" i="1"/>
  <c r="J106" i="1"/>
  <c r="J105" i="1"/>
  <c r="J104" i="1"/>
  <c r="J102" i="1"/>
  <c r="J101" i="1"/>
  <c r="J100" i="1"/>
  <c r="J99" i="1"/>
  <c r="J98" i="1"/>
  <c r="J93" i="1"/>
  <c r="J92" i="1"/>
  <c r="J91" i="1"/>
  <c r="J90" i="1"/>
  <c r="J89" i="1"/>
  <c r="J86" i="1"/>
  <c r="J85" i="1"/>
  <c r="J84" i="1"/>
  <c r="J168" i="1" l="1"/>
  <c r="J141" i="1"/>
  <c r="J117" i="1"/>
  <c r="J83" i="1" l="1"/>
  <c r="J82" i="1"/>
  <c r="J81" i="1"/>
  <c r="J79" i="1"/>
  <c r="J78" i="1"/>
  <c r="J80" i="1"/>
  <c r="J71" i="1"/>
  <c r="J66" i="1"/>
  <c r="J77" i="1"/>
  <c r="J76" i="1"/>
  <c r="J75" i="1"/>
  <c r="J74" i="1"/>
  <c r="J73" i="1"/>
  <c r="J72" i="1"/>
  <c r="J69" i="1"/>
  <c r="J68" i="1"/>
  <c r="J67" i="1"/>
  <c r="J65" i="1"/>
  <c r="J64" i="1"/>
  <c r="J63" i="1"/>
  <c r="J62" i="1"/>
  <c r="J61" i="1"/>
  <c r="J60" i="1"/>
  <c r="J59" i="1"/>
  <c r="J52" i="1"/>
  <c r="J39" i="1"/>
  <c r="J56" i="1"/>
  <c r="J55" i="1"/>
  <c r="J54" i="1"/>
  <c r="J53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0" i="1"/>
  <c r="J29" i="1"/>
  <c r="J28" i="1"/>
  <c r="J87" i="1" l="1"/>
  <c r="J57" i="1"/>
  <c r="J33" i="1" l="1"/>
  <c r="J32" i="1"/>
  <c r="J14" i="1"/>
  <c r="J34" i="1" l="1"/>
  <c r="J31" i="1"/>
  <c r="J27" i="1"/>
  <c r="J26" i="1"/>
  <c r="J24" i="1"/>
  <c r="J23" i="1"/>
  <c r="J22" i="1"/>
  <c r="J21" i="1"/>
  <c r="J20" i="1"/>
  <c r="J19" i="1"/>
  <c r="J18" i="1"/>
  <c r="J17" i="1"/>
  <c r="J16" i="1"/>
  <c r="J15" i="1"/>
  <c r="J35" i="1" l="1"/>
  <c r="J191" i="1" s="1"/>
  <c r="J193" i="1" s="1"/>
</calcChain>
</file>

<file path=xl/sharedStrings.xml><?xml version="1.0" encoding="utf-8"?>
<sst xmlns="http://schemas.openxmlformats.org/spreadsheetml/2006/main" count="467" uniqueCount="138">
  <si>
    <t>Приложение 4. Сметы на ремонтно-отделочные работы</t>
  </si>
  <si>
    <t>Заказчик:</t>
  </si>
  <si>
    <t/>
  </si>
  <si>
    <t>Утверждаю:</t>
  </si>
  <si>
    <t>Подрядчик:</t>
  </si>
  <si>
    <t>Наименование работ:</t>
  </si>
  <si>
    <t>СМЕТА</t>
  </si>
  <si>
    <t>На строительно-монтажные работы</t>
  </si>
  <si>
    <t>Сметная стоимость:</t>
  </si>
  <si>
    <t>№№ ед.р.</t>
  </si>
  <si>
    <t>Наименование работ</t>
  </si>
  <si>
    <t>Ед. изм.</t>
  </si>
  <si>
    <t>Кол-во</t>
  </si>
  <si>
    <t>Цена</t>
  </si>
  <si>
    <t>Сумма</t>
  </si>
  <si>
    <t>Раздел 1. Туалет</t>
  </si>
  <si>
    <t>Устройство короба из ГКЛ</t>
  </si>
  <si>
    <t>м.п.</t>
  </si>
  <si>
    <t>Грунтовка стен бетонконтактом</t>
  </si>
  <si>
    <t>м.кв.</t>
  </si>
  <si>
    <t>Засечка на стенах</t>
  </si>
  <si>
    <t>Штукатурка стен по маякам цементоно-песчаной смесью</t>
  </si>
  <si>
    <t>Облицовка стен кафельной плиткой</t>
  </si>
  <si>
    <t>Затирка швов</t>
  </si>
  <si>
    <t>Облицовка откосов кафельной плиткой</t>
  </si>
  <si>
    <t>Грунтовка пола бетонконтактом</t>
  </si>
  <si>
    <t>Облицовка пола кафельной плиткой</t>
  </si>
  <si>
    <t>Монтаж натяжного потолка</t>
  </si>
  <si>
    <t>Монтаж точечных светильников</t>
  </si>
  <si>
    <t>шт</t>
  </si>
  <si>
    <t>Установка вентилятора</t>
  </si>
  <si>
    <t>шт.</t>
  </si>
  <si>
    <t>Сверление отверстий в плитке</t>
  </si>
  <si>
    <t>Устройство точек электроснабжения</t>
  </si>
  <si>
    <t xml:space="preserve"> шт.</t>
  </si>
  <si>
    <t>Итого:</t>
  </si>
  <si>
    <t>Обшивка стены ГКЛ</t>
  </si>
  <si>
    <t>№ 1  от  23.10.2015</t>
  </si>
  <si>
    <t>Устройсво точек водоснабжения</t>
  </si>
  <si>
    <t>Устройсво точек слива</t>
  </si>
  <si>
    <t>Установка и подключение бойлера</t>
  </si>
  <si>
    <t>Установка унитаза с инсталяцией</t>
  </si>
  <si>
    <t>Устройство скрытого лючка</t>
  </si>
  <si>
    <t>Облицовка плиткой лючка</t>
  </si>
  <si>
    <t>Раздел 2. Ванная</t>
  </si>
  <si>
    <t>Устройство штробы под коммуникации</t>
  </si>
  <si>
    <t>Перенос вытяжки</t>
  </si>
  <si>
    <t>Установка умывальника с зеркалом</t>
  </si>
  <si>
    <t>Устанока полотенцесушителя (электрического)</t>
  </si>
  <si>
    <t>Установка ванной акриловой с экраном</t>
  </si>
  <si>
    <t>Устанока смесителя</t>
  </si>
  <si>
    <t>Раздел 3. Коридор</t>
  </si>
  <si>
    <t>Демонтаж и монтаж входной двери</t>
  </si>
  <si>
    <t>Установка межкомнатной двери с добором и обналичкой</t>
  </si>
  <si>
    <t>Установка переходных порожков</t>
  </si>
  <si>
    <t>Грунтовка стен универсальным грунтом</t>
  </si>
  <si>
    <t xml:space="preserve">Штукатурка стен </t>
  </si>
  <si>
    <t>Шпатлевка стен под обои</t>
  </si>
  <si>
    <t>Оклейка стен обоями (без стыковки)</t>
  </si>
  <si>
    <t>Штукатурка откосов</t>
  </si>
  <si>
    <t>Шпатлевка откосов стен под обои</t>
  </si>
  <si>
    <t>Оклейка откосов стен обоями</t>
  </si>
  <si>
    <t xml:space="preserve">Настил ламинированной доски </t>
  </si>
  <si>
    <t>Монтаж переходного порожка (между плиткой и ламинатом)</t>
  </si>
  <si>
    <t>Покраска стен</t>
  </si>
  <si>
    <t>Покраска откосов</t>
  </si>
  <si>
    <t>Монтаж пластикового плинтуса</t>
  </si>
  <si>
    <t>Штукатурка потолка</t>
  </si>
  <si>
    <t>Грунтовка потолка бетонконтактом</t>
  </si>
  <si>
    <t>Монтаж сетки</t>
  </si>
  <si>
    <t>Шпатлевка потолка под покраску</t>
  </si>
  <si>
    <t>Покраска потолка</t>
  </si>
  <si>
    <t>Монтаж и покраска потолочного плинтуса</t>
  </si>
  <si>
    <t>Перенос  щитка</t>
  </si>
  <si>
    <t>Установка и подключение автоматов</t>
  </si>
  <si>
    <t>Шпатлевка откосов стен под покраску</t>
  </si>
  <si>
    <t>Покраска короба из ГКЛ</t>
  </si>
  <si>
    <t>Шпатлевка короба из ГКЛ под покраску</t>
  </si>
  <si>
    <t>Облицовка порога ламинированной доской</t>
  </si>
  <si>
    <t>Раздел 4. Кухня</t>
  </si>
  <si>
    <t>Раздел 5. Спальня</t>
  </si>
  <si>
    <t>Устройство розеточного блока под телевизор(4 розетки+1тв)</t>
  </si>
  <si>
    <t>Прокладка трассы (сплит система)</t>
  </si>
  <si>
    <t>Устройство штробы (сплит система)</t>
  </si>
  <si>
    <t>Устройство отверститй (сплит система)</t>
  </si>
  <si>
    <t>Устройство розеточного блока под телевизор(2 розетки+1тв)</t>
  </si>
  <si>
    <t>Раздел 6. Зал</t>
  </si>
  <si>
    <t>Раздел 7. Балкон</t>
  </si>
  <si>
    <t>Монтаж подоконника</t>
  </si>
  <si>
    <t>Монтаж теплого пола</t>
  </si>
  <si>
    <t>Вывод терморегулятора и подключение</t>
  </si>
  <si>
    <t>ш.т.</t>
  </si>
  <si>
    <t xml:space="preserve">Устройство наливного пола </t>
  </si>
  <si>
    <t>Утепление стены</t>
  </si>
  <si>
    <t>Вывоз строительного мусора</t>
  </si>
  <si>
    <t>ВСЕГО:</t>
  </si>
  <si>
    <t>Раздел 8. Дополнительные работы</t>
  </si>
  <si>
    <t>СПЕЦИФИКАЦИЯ</t>
  </si>
  <si>
    <t>На материалы для ремонтно-отделочных работ</t>
  </si>
  <si>
    <t>№ 1  от 22.10.2015</t>
  </si>
  <si>
    <t>Наименование материала</t>
  </si>
  <si>
    <t>Шпаклевка финишная ABS Satentek</t>
  </si>
  <si>
    <t>Штукатурка цементно-песчанная</t>
  </si>
  <si>
    <t>Клей плиточный Ceresit CM 14</t>
  </si>
  <si>
    <t>Гипс строительный Волма</t>
  </si>
  <si>
    <t>Штукатурка Волма-Слой</t>
  </si>
  <si>
    <t>Самовыравнивающийся заливной пол</t>
  </si>
  <si>
    <t>Грунтовка глубокого проникновения Ceresit CT17</t>
  </si>
  <si>
    <t>Бетонконтакт Боларс</t>
  </si>
  <si>
    <t>Профиль маячковый 10 мм, 2,5м</t>
  </si>
  <si>
    <t>Профиль перфорированный угловой</t>
  </si>
  <si>
    <t>Сетка абразивная</t>
  </si>
  <si>
    <t>Клей для потолочного плинтуса Силакрил</t>
  </si>
  <si>
    <t>Подложка под ламинированную доску (5 м.кв.)</t>
  </si>
  <si>
    <t>уп.</t>
  </si>
  <si>
    <t>Клей для обоей Metylan (50 м.кв.)</t>
  </si>
  <si>
    <t>Гисокартон влагостойкий Волма</t>
  </si>
  <si>
    <t>Профиль направляющий (27х28 мм)</t>
  </si>
  <si>
    <t>Профиль стоечный (60х27 мм)</t>
  </si>
  <si>
    <t>Комплект крепежа для ГКЛ (дюбеля, саморезы, клопы)</t>
  </si>
  <si>
    <t>компл.</t>
  </si>
  <si>
    <t>Материал для электромонтажных работ</t>
  </si>
  <si>
    <t>Материал для санитарно-технических работ</t>
  </si>
  <si>
    <t>Доставка и подъем материала</t>
  </si>
  <si>
    <t>Прочие неучтенные материалы</t>
  </si>
  <si>
    <t>%</t>
  </si>
  <si>
    <t>ИТОГО:</t>
  </si>
  <si>
    <t>Наименование материалов</t>
  </si>
  <si>
    <t>Плитка стены</t>
  </si>
  <si>
    <t>Плитка пол</t>
  </si>
  <si>
    <t>Раздел 1. Ванна</t>
  </si>
  <si>
    <t>Обои</t>
  </si>
  <si>
    <t>Ламинат</t>
  </si>
  <si>
    <t>Декоративная штукатурка</t>
  </si>
  <si>
    <t>Перенос дверного проема</t>
  </si>
  <si>
    <t>СКИДКА:</t>
  </si>
  <si>
    <t>ИТОГО С УЧЕТОМ СКИДКИ:</t>
  </si>
  <si>
    <t>Установка настенных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</si>
</sst>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3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1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4" fillId="0" borderId="0" applyNumberFormat="0"/>
  </cellStyleXfs>
  <cellXfs count="152">
    <xf numFmtId="0" fontId="0" fillId="0" borderId="0" xfId="0"/>
    <xf numFmtId="49" fontId="2" fillId="0" borderId="0" xfId="0" applyNumberFormat="1" applyFont="1" applyAlignment="1">
      <alignment horizontal="left"/>
    </xf>
    <xf numFmtId="0" fontId="0" fillId="0" borderId="0" xfId="0" applyNumberFormat="1"/>
    <xf numFmtId="49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center"/>
    </xf>
    <xf numFmtId="2" fontId="10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left"/>
    </xf>
    <xf numFmtId="0" fontId="0" fillId="0" borderId="7" xfId="0" applyBorder="1"/>
    <xf numFmtId="2" fontId="8" fillId="4" borderId="3" xfId="0" applyNumberFormat="1" applyFont="1" applyFill="1" applyBorder="1" applyAlignment="1">
      <alignment horizontal="right"/>
    </xf>
    <xf numFmtId="2" fontId="8" fillId="4" borderId="3" xfId="0" applyNumberFormat="1" applyFont="1" applyFill="1" applyBorder="1" applyAlignment="1">
      <alignment horizontal="center"/>
    </xf>
    <xf numFmtId="0" fontId="0" fillId="0" borderId="8" xfId="0" applyFill="1" applyBorder="1"/>
    <xf numFmtId="49" fontId="8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right"/>
    </xf>
    <xf numFmtId="1" fontId="8" fillId="0" borderId="9" xfId="0" applyNumberFormat="1" applyFont="1" applyBorder="1" applyAlignment="1">
      <alignment horizontal="left"/>
    </xf>
    <xf numFmtId="0" fontId="0" fillId="0" borderId="10" xfId="0" applyBorder="1"/>
    <xf numFmtId="0" fontId="0" fillId="0" borderId="8" xfId="0" applyBorder="1"/>
    <xf numFmtId="0" fontId="0" fillId="0" borderId="7" xfId="0" applyFill="1" applyBorder="1"/>
    <xf numFmtId="2" fontId="8" fillId="0" borderId="4" xfId="0" applyNumberFormat="1" applyFont="1" applyFill="1" applyBorder="1" applyAlignment="1">
      <alignment horizontal="right"/>
    </xf>
    <xf numFmtId="2" fontId="8" fillId="0" borderId="11" xfId="0" applyNumberFormat="1" applyFont="1" applyFill="1" applyBorder="1" applyAlignment="1">
      <alignment horizontal="right"/>
    </xf>
    <xf numFmtId="0" fontId="0" fillId="0" borderId="0" xfId="0" applyBorder="1"/>
    <xf numFmtId="2" fontId="8" fillId="0" borderId="4" xfId="0" applyNumberFormat="1" applyFont="1" applyBorder="1" applyAlignment="1">
      <alignment horizontal="right"/>
    </xf>
    <xf numFmtId="2" fontId="8" fillId="0" borderId="11" xfId="0" applyNumberFormat="1" applyFont="1" applyBorder="1" applyAlignment="1">
      <alignment horizontal="right"/>
    </xf>
    <xf numFmtId="2" fontId="8" fillId="4" borderId="4" xfId="0" applyNumberFormat="1" applyFont="1" applyFill="1" applyBorder="1" applyAlignment="1">
      <alignment horizontal="right"/>
    </xf>
    <xf numFmtId="1" fontId="8" fillId="0" borderId="12" xfId="0" applyNumberFormat="1" applyFont="1" applyBorder="1" applyAlignment="1">
      <alignment horizontal="left"/>
    </xf>
    <xf numFmtId="1" fontId="8" fillId="0" borderId="2" xfId="0" applyNumberFormat="1" applyFont="1" applyFill="1" applyBorder="1" applyAlignment="1">
      <alignment horizontal="left"/>
    </xf>
    <xf numFmtId="1" fontId="8" fillId="0" borderId="13" xfId="0" applyNumberFormat="1" applyFont="1" applyBorder="1" applyAlignment="1">
      <alignment horizontal="left"/>
    </xf>
    <xf numFmtId="2" fontId="9" fillId="3" borderId="14" xfId="0" applyNumberFormat="1" applyFont="1" applyFill="1" applyBorder="1" applyAlignment="1">
      <alignment horizontal="right"/>
    </xf>
    <xf numFmtId="2" fontId="9" fillId="3" borderId="0" xfId="0" applyNumberFormat="1" applyFont="1" applyFill="1" applyBorder="1" applyAlignment="1">
      <alignment horizontal="right"/>
    </xf>
    <xf numFmtId="49" fontId="8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right"/>
    </xf>
    <xf numFmtId="49" fontId="8" fillId="3" borderId="11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left"/>
    </xf>
    <xf numFmtId="49" fontId="8" fillId="3" borderId="11" xfId="0" applyNumberFormat="1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center"/>
    </xf>
    <xf numFmtId="2" fontId="10" fillId="3" borderId="11" xfId="0" applyNumberFormat="1" applyFont="1" applyFill="1" applyBorder="1" applyAlignment="1">
      <alignment horizontal="right"/>
    </xf>
    <xf numFmtId="2" fontId="9" fillId="3" borderId="11" xfId="0" applyNumberFormat="1" applyFont="1" applyFill="1" applyBorder="1" applyAlignment="1">
      <alignment horizontal="right"/>
    </xf>
    <xf numFmtId="49" fontId="8" fillId="0" borderId="0" xfId="0" applyNumberFormat="1" applyFont="1"/>
    <xf numFmtId="49" fontId="9" fillId="0" borderId="0" xfId="0" applyNumberFormat="1" applyFont="1"/>
    <xf numFmtId="4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49" fontId="8" fillId="0" borderId="20" xfId="0" applyNumberFormat="1" applyFont="1" applyBorder="1" applyAlignment="1">
      <alignment horizontal="left"/>
    </xf>
    <xf numFmtId="49" fontId="12" fillId="0" borderId="0" xfId="0" applyNumberFormat="1" applyFont="1"/>
    <xf numFmtId="2" fontId="12" fillId="0" borderId="0" xfId="0" applyNumberFormat="1" applyFont="1" applyAlignment="1">
      <alignment horizontal="right"/>
    </xf>
    <xf numFmtId="49" fontId="9" fillId="0" borderId="20" xfId="0" applyNumberFormat="1" applyFont="1" applyBorder="1"/>
    <xf numFmtId="49" fontId="8" fillId="0" borderId="20" xfId="0" applyNumberFormat="1" applyFont="1" applyBorder="1"/>
    <xf numFmtId="49" fontId="8" fillId="0" borderId="20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right"/>
    </xf>
    <xf numFmtId="2" fontId="13" fillId="0" borderId="20" xfId="0" applyNumberFormat="1" applyFont="1" applyBorder="1" applyAlignment="1">
      <alignment horizontal="right"/>
    </xf>
    <xf numFmtId="0" fontId="14" fillId="0" borderId="0" xfId="1" applyNumberFormat="1"/>
    <xf numFmtId="49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/>
    <xf numFmtId="49" fontId="8" fillId="0" borderId="3" xfId="1" applyNumberFormat="1" applyFont="1" applyBorder="1" applyAlignment="1">
      <alignment horizontal="center"/>
    </xf>
    <xf numFmtId="2" fontId="8" fillId="0" borderId="3" xfId="1" applyNumberFormat="1" applyFont="1" applyFill="1" applyBorder="1" applyAlignment="1">
      <alignment horizontal="center"/>
    </xf>
    <xf numFmtId="2" fontId="8" fillId="0" borderId="3" xfId="1" applyNumberFormat="1" applyFont="1" applyFill="1" applyBorder="1" applyAlignment="1">
      <alignment horizontal="right"/>
    </xf>
    <xf numFmtId="49" fontId="8" fillId="0" borderId="3" xfId="1" applyNumberFormat="1" applyFont="1" applyBorder="1" applyAlignment="1">
      <alignment horizontal="left"/>
    </xf>
    <xf numFmtId="2" fontId="8" fillId="0" borderId="3" xfId="1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right"/>
    </xf>
    <xf numFmtId="2" fontId="8" fillId="4" borderId="3" xfId="1" applyNumberFormat="1" applyFont="1" applyFill="1" applyBorder="1" applyAlignment="1">
      <alignment horizontal="right"/>
    </xf>
    <xf numFmtId="2" fontId="8" fillId="4" borderId="3" xfId="1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2" fontId="15" fillId="0" borderId="0" xfId="0" applyNumberFormat="1" applyFont="1"/>
    <xf numFmtId="49" fontId="4" fillId="0" borderId="3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49" fontId="9" fillId="3" borderId="5" xfId="0" applyNumberFormat="1" applyFont="1" applyFill="1" applyBorder="1" applyAlignment="1">
      <alignment horizontal="center"/>
    </xf>
    <xf numFmtId="49" fontId="9" fillId="3" borderId="6" xfId="0" applyNumberFormat="1" applyFont="1" applyFill="1" applyBorder="1" applyAlignment="1">
      <alignment horizontal="center"/>
    </xf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49" fontId="8" fillId="0" borderId="3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wrapText="1"/>
    </xf>
    <xf numFmtId="49" fontId="9" fillId="3" borderId="3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/>
    <xf numFmtId="49" fontId="8" fillId="0" borderId="5" xfId="0" applyNumberFormat="1" applyFont="1" applyBorder="1"/>
    <xf numFmtId="49" fontId="8" fillId="0" borderId="6" xfId="0" applyNumberFormat="1" applyFont="1" applyBorder="1"/>
    <xf numFmtId="49" fontId="8" fillId="0" borderId="4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49" fontId="9" fillId="0" borderId="6" xfId="0" applyNumberFormat="1" applyFont="1" applyFill="1" applyBorder="1" applyAlignment="1">
      <alignment horizontal="left"/>
    </xf>
    <xf numFmtId="49" fontId="9" fillId="3" borderId="11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horizontal="center"/>
    </xf>
    <xf numFmtId="49" fontId="9" fillId="3" borderId="16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49" fontId="7" fillId="2" borderId="3" xfId="1" applyNumberFormat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left"/>
    </xf>
    <xf numFmtId="49" fontId="8" fillId="0" borderId="5" xfId="1" applyNumberFormat="1" applyFont="1" applyFill="1" applyBorder="1" applyAlignment="1">
      <alignment horizontal="left"/>
    </xf>
    <xf numFmtId="49" fontId="8" fillId="0" borderId="6" xfId="1" applyNumberFormat="1" applyFont="1" applyFill="1" applyBorder="1" applyAlignment="1">
      <alignment horizontal="left"/>
    </xf>
    <xf numFmtId="49" fontId="8" fillId="0" borderId="3" xfId="1" applyNumberFormat="1" applyFont="1" applyBorder="1"/>
    <xf numFmtId="49" fontId="8" fillId="0" borderId="3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center"/>
    </xf>
    <xf numFmtId="0" fontId="14" fillId="0" borderId="0" xfId="1" applyNumberFormat="1"/>
    <xf numFmtId="0" fontId="5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5" fillId="0" borderId="1" xfId="1" applyNumberFormat="1" applyFont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49" fontId="8" fillId="0" borderId="4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 vertical="center"/>
    </xf>
    <xf numFmtId="49" fontId="7" fillId="5" borderId="4" xfId="0" applyNumberFormat="1" applyFont="1" applyFill="1" applyBorder="1" applyAlignment="1">
      <alignment horizontal="center"/>
    </xf>
    <xf numFmtId="49" fontId="7" fillId="5" borderId="5" xfId="0" applyNumberFormat="1" applyFont="1" applyFill="1" applyBorder="1" applyAlignment="1">
      <alignment horizontal="center"/>
    </xf>
    <xf numFmtId="49" fontId="7" fillId="5" borderId="6" xfId="0" applyNumberFormat="1" applyFont="1" applyFill="1" applyBorder="1" applyAlignment="1">
      <alignment horizontal="center"/>
    </xf>
    <xf numFmtId="0" fontId="0" fillId="0" borderId="0" xfId="0" applyFill="1" applyBorder="1"/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tabSelected="1" topLeftCell="A178" workbookViewId="0">
      <selection activeCell="M190" sqref="L1:M190"/>
    </sheetView>
  </sheetViews>
  <sheetFormatPr defaultRowHeight="15" x14ac:dyDescent="0.25"/>
  <cols>
    <col min="1" max="1" width="7.7109375" customWidth="1"/>
    <col min="7" max="7" width="7.7109375" customWidth="1"/>
    <col min="8" max="8" width="8.28515625" customWidth="1"/>
    <col min="9" max="9" width="7" customWidth="1"/>
    <col min="10" max="10" width="10.42578125" customWidth="1"/>
  </cols>
  <sheetData>
    <row r="1" spans="1:10" ht="18.75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5">
      <c r="A2" s="1" t="s">
        <v>1</v>
      </c>
      <c r="B2" s="2"/>
      <c r="C2" s="3" t="s">
        <v>2</v>
      </c>
      <c r="D2" s="2"/>
      <c r="E2" s="2"/>
      <c r="F2" s="2"/>
      <c r="G2" s="2"/>
      <c r="H2" s="4" t="s">
        <v>3</v>
      </c>
      <c r="I2" s="2"/>
      <c r="J2" s="2"/>
    </row>
    <row r="3" spans="1:10" x14ac:dyDescent="0.25">
      <c r="A3" s="1" t="s">
        <v>4</v>
      </c>
      <c r="B3" s="2"/>
      <c r="C3" s="3" t="s">
        <v>2</v>
      </c>
      <c r="D3" s="2"/>
      <c r="E3" s="2"/>
      <c r="F3" s="2"/>
      <c r="G3" s="2"/>
      <c r="H3" s="2"/>
      <c r="I3" s="2"/>
      <c r="J3" s="2"/>
    </row>
    <row r="4" spans="1:10" x14ac:dyDescent="0.25">
      <c r="A4" s="5"/>
      <c r="B4" s="6"/>
      <c r="C4" s="6"/>
      <c r="D4" s="5"/>
      <c r="E4" s="6"/>
      <c r="F4" s="6"/>
      <c r="G4" s="7"/>
      <c r="H4" s="8"/>
      <c r="I4" s="9"/>
      <c r="J4" s="9"/>
    </row>
    <row r="5" spans="1:10" x14ac:dyDescent="0.25">
      <c r="A5" s="1" t="s">
        <v>5</v>
      </c>
      <c r="B5" s="2"/>
      <c r="C5" s="2"/>
      <c r="D5" s="3" t="s">
        <v>2</v>
      </c>
      <c r="E5" s="2"/>
      <c r="F5" s="2"/>
      <c r="G5" s="2"/>
      <c r="H5" s="2"/>
      <c r="I5" s="2"/>
      <c r="J5" s="2"/>
    </row>
    <row r="6" spans="1:10" x14ac:dyDescent="0.25">
      <c r="A6" s="1"/>
      <c r="B6" s="2"/>
      <c r="C6" s="2"/>
      <c r="D6" s="3"/>
      <c r="E6" s="2"/>
      <c r="F6" s="2"/>
      <c r="G6" s="2"/>
      <c r="H6" s="2"/>
      <c r="I6" s="2"/>
      <c r="J6" s="2"/>
    </row>
    <row r="7" spans="1:10" ht="18.75" x14ac:dyDescent="0.3">
      <c r="A7" s="103" t="s">
        <v>6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0" x14ac:dyDescent="0.25">
      <c r="A8" s="105" t="s">
        <v>7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0" ht="15.75" x14ac:dyDescent="0.25">
      <c r="A9" s="106" t="s">
        <v>37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x14ac:dyDescent="0.25">
      <c r="A10" s="2"/>
      <c r="B10" s="2"/>
      <c r="C10" s="2"/>
      <c r="D10" s="2"/>
      <c r="E10" s="107" t="s">
        <v>8</v>
      </c>
      <c r="F10" s="107"/>
      <c r="G10" s="107"/>
      <c r="H10" s="107"/>
      <c r="I10" s="108">
        <f>J197</f>
        <v>350656</v>
      </c>
      <c r="J10" s="108"/>
    </row>
    <row r="11" spans="1:10" ht="25.5" x14ac:dyDescent="0.25">
      <c r="A11" s="10" t="s">
        <v>9</v>
      </c>
      <c r="B11" s="95" t="s">
        <v>10</v>
      </c>
      <c r="C11" s="95"/>
      <c r="D11" s="95"/>
      <c r="E11" s="95"/>
      <c r="F11" s="95"/>
      <c r="G11" s="11" t="s">
        <v>11</v>
      </c>
      <c r="H11" s="12" t="s">
        <v>12</v>
      </c>
      <c r="I11" s="12" t="s">
        <v>13</v>
      </c>
      <c r="J11" s="12" t="s">
        <v>14</v>
      </c>
    </row>
    <row r="12" spans="1:10" x14ac:dyDescent="0.25">
      <c r="A12" s="13">
        <v>1</v>
      </c>
      <c r="B12" s="96">
        <v>2</v>
      </c>
      <c r="C12" s="96"/>
      <c r="D12" s="96"/>
      <c r="E12" s="96"/>
      <c r="F12" s="96"/>
      <c r="G12" s="14">
        <v>3</v>
      </c>
      <c r="H12" s="14">
        <v>4</v>
      </c>
      <c r="I12" s="14">
        <v>5</v>
      </c>
      <c r="J12" s="14">
        <v>6</v>
      </c>
    </row>
    <row r="13" spans="1:10" x14ac:dyDescent="0.25">
      <c r="A13" s="15"/>
      <c r="B13" s="97" t="s">
        <v>15</v>
      </c>
      <c r="C13" s="98"/>
      <c r="D13" s="98"/>
      <c r="E13" s="98"/>
      <c r="F13" s="99"/>
      <c r="G13" s="16"/>
      <c r="H13" s="17"/>
      <c r="I13" s="18"/>
      <c r="J13" s="19"/>
    </row>
    <row r="14" spans="1:10" x14ac:dyDescent="0.25">
      <c r="A14" s="15"/>
      <c r="B14" s="100" t="s">
        <v>36</v>
      </c>
      <c r="C14" s="100"/>
      <c r="D14" s="101"/>
      <c r="E14" s="100"/>
      <c r="F14" s="100"/>
      <c r="G14" s="20" t="s">
        <v>19</v>
      </c>
      <c r="H14" s="21">
        <v>2.8</v>
      </c>
      <c r="I14" s="25">
        <v>350</v>
      </c>
      <c r="J14" s="22">
        <f t="shared" ref="J14" si="0">I14*H14</f>
        <v>979.99999999999989</v>
      </c>
    </row>
    <row r="15" spans="1:10" x14ac:dyDescent="0.25">
      <c r="A15" s="15"/>
      <c r="B15" s="100" t="s">
        <v>18</v>
      </c>
      <c r="C15" s="100"/>
      <c r="D15" s="101"/>
      <c r="E15" s="100"/>
      <c r="F15" s="100"/>
      <c r="G15" s="20" t="s">
        <v>19</v>
      </c>
      <c r="H15" s="21">
        <v>12.7</v>
      </c>
      <c r="I15" s="22">
        <v>70</v>
      </c>
      <c r="J15" s="22">
        <f t="shared" ref="J15:J21" si="1">I15*H15</f>
        <v>889</v>
      </c>
    </row>
    <row r="16" spans="1:10" x14ac:dyDescent="0.25">
      <c r="A16" s="23"/>
      <c r="B16" s="100" t="s">
        <v>20</v>
      </c>
      <c r="C16" s="100"/>
      <c r="D16" s="101"/>
      <c r="E16" s="100"/>
      <c r="F16" s="100"/>
      <c r="G16" s="20" t="s">
        <v>19</v>
      </c>
      <c r="H16" s="21">
        <v>12.7</v>
      </c>
      <c r="I16" s="22">
        <v>120</v>
      </c>
      <c r="J16" s="22">
        <f t="shared" si="1"/>
        <v>1524</v>
      </c>
    </row>
    <row r="17" spans="1:23" x14ac:dyDescent="0.25">
      <c r="A17" s="15"/>
      <c r="B17" s="100" t="s">
        <v>21</v>
      </c>
      <c r="C17" s="100"/>
      <c r="D17" s="101"/>
      <c r="E17" s="100"/>
      <c r="F17" s="100"/>
      <c r="G17" s="20" t="s">
        <v>19</v>
      </c>
      <c r="H17" s="21">
        <v>10</v>
      </c>
      <c r="I17" s="22">
        <v>300</v>
      </c>
      <c r="J17" s="22">
        <f t="shared" si="1"/>
        <v>3000</v>
      </c>
    </row>
    <row r="18" spans="1:23" x14ac:dyDescent="0.25">
      <c r="A18" s="15"/>
      <c r="B18" s="100" t="s">
        <v>22</v>
      </c>
      <c r="C18" s="100"/>
      <c r="D18" s="101"/>
      <c r="E18" s="100"/>
      <c r="F18" s="100"/>
      <c r="G18" s="20" t="s">
        <v>19</v>
      </c>
      <c r="H18" s="21">
        <v>12.7</v>
      </c>
      <c r="I18" s="22">
        <v>600</v>
      </c>
      <c r="J18" s="22">
        <f t="shared" si="1"/>
        <v>7620</v>
      </c>
    </row>
    <row r="19" spans="1:23" x14ac:dyDescent="0.25">
      <c r="A19" s="15"/>
      <c r="B19" s="100" t="s">
        <v>23</v>
      </c>
      <c r="C19" s="100"/>
      <c r="D19" s="101"/>
      <c r="E19" s="100"/>
      <c r="F19" s="100"/>
      <c r="G19" s="20" t="s">
        <v>19</v>
      </c>
      <c r="H19" s="21">
        <v>12.7</v>
      </c>
      <c r="I19" s="22">
        <v>50</v>
      </c>
      <c r="J19" s="22">
        <f t="shared" si="1"/>
        <v>635</v>
      </c>
    </row>
    <row r="20" spans="1:23" x14ac:dyDescent="0.25">
      <c r="A20" s="15"/>
      <c r="B20" s="100" t="s">
        <v>24</v>
      </c>
      <c r="C20" s="100"/>
      <c r="D20" s="101"/>
      <c r="E20" s="100"/>
      <c r="F20" s="100"/>
      <c r="G20" s="20" t="s">
        <v>17</v>
      </c>
      <c r="H20" s="21">
        <v>4.2</v>
      </c>
      <c r="I20" s="22">
        <v>600</v>
      </c>
      <c r="J20" s="22">
        <f t="shared" si="1"/>
        <v>2520</v>
      </c>
    </row>
    <row r="21" spans="1:23" x14ac:dyDescent="0.25">
      <c r="A21" s="15"/>
      <c r="B21" s="100" t="s">
        <v>23</v>
      </c>
      <c r="C21" s="100"/>
      <c r="D21" s="101"/>
      <c r="E21" s="100"/>
      <c r="F21" s="100"/>
      <c r="G21" s="20" t="s">
        <v>17</v>
      </c>
      <c r="H21" s="21">
        <v>4.2</v>
      </c>
      <c r="I21" s="22">
        <v>50</v>
      </c>
      <c r="J21" s="22">
        <f t="shared" si="1"/>
        <v>210</v>
      </c>
    </row>
    <row r="22" spans="1:23" x14ac:dyDescent="0.25">
      <c r="A22" s="15"/>
      <c r="B22" s="100" t="s">
        <v>25</v>
      </c>
      <c r="C22" s="100"/>
      <c r="D22" s="101"/>
      <c r="E22" s="100"/>
      <c r="F22" s="100"/>
      <c r="G22" s="20" t="s">
        <v>19</v>
      </c>
      <c r="H22" s="21">
        <v>1.6</v>
      </c>
      <c r="I22" s="22">
        <v>70</v>
      </c>
      <c r="J22" s="22">
        <f>I22*H22</f>
        <v>112</v>
      </c>
    </row>
    <row r="23" spans="1:23" x14ac:dyDescent="0.25">
      <c r="A23" s="15"/>
      <c r="B23" s="100" t="s">
        <v>26</v>
      </c>
      <c r="C23" s="100"/>
      <c r="D23" s="101"/>
      <c r="E23" s="100"/>
      <c r="F23" s="100"/>
      <c r="G23" s="20" t="s">
        <v>19</v>
      </c>
      <c r="H23" s="21">
        <v>1.6</v>
      </c>
      <c r="I23" s="22">
        <v>600</v>
      </c>
      <c r="J23" s="22">
        <f t="shared" ref="J23:J34" si="2">I23*H23</f>
        <v>960</v>
      </c>
    </row>
    <row r="24" spans="1:23" x14ac:dyDescent="0.25">
      <c r="A24" s="15"/>
      <c r="B24" s="100" t="s">
        <v>23</v>
      </c>
      <c r="C24" s="100"/>
      <c r="D24" s="101"/>
      <c r="E24" s="100"/>
      <c r="F24" s="100"/>
      <c r="G24" s="20" t="s">
        <v>19</v>
      </c>
      <c r="H24" s="21">
        <v>1.6</v>
      </c>
      <c r="I24" s="22">
        <v>50</v>
      </c>
      <c r="J24" s="22">
        <f t="shared" si="2"/>
        <v>80</v>
      </c>
    </row>
    <row r="25" spans="1:23" x14ac:dyDescent="0.25">
      <c r="A25" s="15"/>
      <c r="B25" s="109" t="s">
        <v>27</v>
      </c>
      <c r="C25" s="110"/>
      <c r="D25" s="110"/>
      <c r="E25" s="110"/>
      <c r="F25" s="111"/>
      <c r="G25" s="20" t="s">
        <v>19</v>
      </c>
      <c r="H25" s="21">
        <v>1.6</v>
      </c>
      <c r="I25" s="22">
        <v>450</v>
      </c>
      <c r="J25" s="22">
        <f t="shared" si="2"/>
        <v>720</v>
      </c>
    </row>
    <row r="26" spans="1:23" x14ac:dyDescent="0.25">
      <c r="A26" s="15"/>
      <c r="B26" s="101" t="s">
        <v>28</v>
      </c>
      <c r="C26" s="101"/>
      <c r="D26" s="101"/>
      <c r="E26" s="101"/>
      <c r="F26" s="101"/>
      <c r="G26" s="20" t="s">
        <v>29</v>
      </c>
      <c r="H26" s="21">
        <v>1</v>
      </c>
      <c r="I26" s="22">
        <v>350</v>
      </c>
      <c r="J26" s="22">
        <f t="shared" si="2"/>
        <v>350</v>
      </c>
    </row>
    <row r="27" spans="1:23" x14ac:dyDescent="0.25">
      <c r="A27" s="15"/>
      <c r="B27" s="100" t="s">
        <v>41</v>
      </c>
      <c r="C27" s="100"/>
      <c r="D27" s="101"/>
      <c r="E27" s="100"/>
      <c r="F27" s="100"/>
      <c r="G27" s="20" t="s">
        <v>29</v>
      </c>
      <c r="H27" s="21">
        <v>1</v>
      </c>
      <c r="I27" s="22">
        <v>5000</v>
      </c>
      <c r="J27" s="22">
        <f t="shared" si="2"/>
        <v>5000</v>
      </c>
    </row>
    <row r="28" spans="1:23" x14ac:dyDescent="0.25">
      <c r="A28" s="27"/>
      <c r="B28" s="112" t="s">
        <v>40</v>
      </c>
      <c r="C28" s="112"/>
      <c r="D28" s="113"/>
      <c r="E28" s="112"/>
      <c r="F28" s="112"/>
      <c r="G28" s="28" t="s">
        <v>31</v>
      </c>
      <c r="H28" s="29">
        <v>1</v>
      </c>
      <c r="I28" s="25">
        <v>2500</v>
      </c>
      <c r="J28" s="30">
        <f t="shared" si="2"/>
        <v>2500</v>
      </c>
    </row>
    <row r="29" spans="1:23" x14ac:dyDescent="0.25">
      <c r="A29" s="34"/>
      <c r="B29" s="112" t="s">
        <v>42</v>
      </c>
      <c r="C29" s="112"/>
      <c r="D29" s="113"/>
      <c r="E29" s="112"/>
      <c r="F29" s="112"/>
      <c r="G29" s="28" t="s">
        <v>29</v>
      </c>
      <c r="H29" s="29">
        <v>1</v>
      </c>
      <c r="I29" s="35">
        <v>800</v>
      </c>
      <c r="J29" s="36">
        <f t="shared" si="2"/>
        <v>800</v>
      </c>
      <c r="K29" s="37"/>
      <c r="L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3" x14ac:dyDescent="0.25">
      <c r="A30" s="34"/>
      <c r="B30" s="112" t="s">
        <v>43</v>
      </c>
      <c r="C30" s="112"/>
      <c r="D30" s="113"/>
      <c r="E30" s="112"/>
      <c r="F30" s="112"/>
      <c r="G30" s="28" t="s">
        <v>29</v>
      </c>
      <c r="H30" s="29">
        <v>1</v>
      </c>
      <c r="I30" s="35">
        <v>1500</v>
      </c>
      <c r="J30" s="36">
        <f t="shared" si="2"/>
        <v>1500</v>
      </c>
      <c r="K30" s="37"/>
      <c r="L30" s="151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3" x14ac:dyDescent="0.25">
      <c r="A31" s="15"/>
      <c r="B31" s="109" t="s">
        <v>32</v>
      </c>
      <c r="C31" s="110"/>
      <c r="D31" s="110"/>
      <c r="E31" s="110"/>
      <c r="F31" s="111"/>
      <c r="G31" s="20" t="s">
        <v>31</v>
      </c>
      <c r="H31" s="26">
        <v>4</v>
      </c>
      <c r="I31" s="22">
        <v>200</v>
      </c>
      <c r="J31" s="22">
        <f t="shared" si="2"/>
        <v>800</v>
      </c>
      <c r="L31" s="151"/>
    </row>
    <row r="32" spans="1:23" x14ac:dyDescent="0.25">
      <c r="A32" s="32"/>
      <c r="B32" s="120" t="s">
        <v>38</v>
      </c>
      <c r="C32" s="121"/>
      <c r="D32" s="121"/>
      <c r="E32" s="121"/>
      <c r="F32" s="122"/>
      <c r="G32" s="20" t="s">
        <v>34</v>
      </c>
      <c r="H32" s="21">
        <v>2</v>
      </c>
      <c r="I32" s="22">
        <v>700</v>
      </c>
      <c r="J32" s="22">
        <f t="shared" si="2"/>
        <v>1400</v>
      </c>
      <c r="L32" s="151"/>
    </row>
    <row r="33" spans="1:12" x14ac:dyDescent="0.25">
      <c r="A33" s="33"/>
      <c r="B33" s="100" t="s">
        <v>39</v>
      </c>
      <c r="C33" s="100"/>
      <c r="D33" s="101"/>
      <c r="E33" s="100"/>
      <c r="F33" s="100"/>
      <c r="G33" s="20" t="s">
        <v>34</v>
      </c>
      <c r="H33" s="21">
        <v>2</v>
      </c>
      <c r="I33" s="22">
        <v>700</v>
      </c>
      <c r="J33" s="22">
        <f t="shared" si="2"/>
        <v>1400</v>
      </c>
      <c r="L33" s="151"/>
    </row>
    <row r="34" spans="1:12" x14ac:dyDescent="0.25">
      <c r="A34" s="27"/>
      <c r="B34" s="114" t="s">
        <v>33</v>
      </c>
      <c r="C34" s="115"/>
      <c r="D34" s="116"/>
      <c r="E34" s="115"/>
      <c r="F34" s="117"/>
      <c r="G34" s="28" t="s">
        <v>34</v>
      </c>
      <c r="H34" s="29">
        <v>2</v>
      </c>
      <c r="I34" s="30">
        <v>350</v>
      </c>
      <c r="J34" s="30">
        <f t="shared" si="2"/>
        <v>700</v>
      </c>
      <c r="L34" s="151"/>
    </row>
    <row r="35" spans="1:12" x14ac:dyDescent="0.25">
      <c r="A35" s="31"/>
      <c r="B35" s="118" t="s">
        <v>35</v>
      </c>
      <c r="C35" s="119"/>
      <c r="D35" s="119"/>
      <c r="E35" s="119"/>
      <c r="F35" s="119"/>
      <c r="G35" s="16" t="s">
        <v>2</v>
      </c>
      <c r="H35" s="17">
        <v>0</v>
      </c>
      <c r="I35" s="18">
        <v>0</v>
      </c>
      <c r="J35" s="19">
        <f>SUM(J14:J34)</f>
        <v>33700</v>
      </c>
    </row>
    <row r="36" spans="1:12" x14ac:dyDescent="0.25">
      <c r="A36" s="15"/>
      <c r="B36" s="97" t="s">
        <v>44</v>
      </c>
      <c r="C36" s="98"/>
      <c r="D36" s="98"/>
      <c r="E36" s="98"/>
      <c r="F36" s="99"/>
      <c r="G36" s="16"/>
      <c r="H36" s="17"/>
      <c r="I36" s="18"/>
      <c r="J36" s="19"/>
    </row>
    <row r="37" spans="1:12" x14ac:dyDescent="0.25">
      <c r="A37" s="15"/>
      <c r="B37" s="100" t="s">
        <v>45</v>
      </c>
      <c r="C37" s="100"/>
      <c r="D37" s="101"/>
      <c r="E37" s="100"/>
      <c r="F37" s="100"/>
      <c r="G37" s="20" t="s">
        <v>17</v>
      </c>
      <c r="H37" s="21">
        <v>3</v>
      </c>
      <c r="I37" s="22">
        <v>500</v>
      </c>
      <c r="J37" s="22">
        <f t="shared" ref="J37:J42" si="3">I37*H37</f>
        <v>1500</v>
      </c>
    </row>
    <row r="38" spans="1:12" x14ac:dyDescent="0.25">
      <c r="A38" s="15"/>
      <c r="B38" s="100" t="s">
        <v>18</v>
      </c>
      <c r="C38" s="100"/>
      <c r="D38" s="101"/>
      <c r="E38" s="100"/>
      <c r="F38" s="100"/>
      <c r="G38" s="20" t="s">
        <v>19</v>
      </c>
      <c r="H38" s="21">
        <v>18.100000000000001</v>
      </c>
      <c r="I38" s="22">
        <v>70</v>
      </c>
      <c r="J38" s="22">
        <f t="shared" si="3"/>
        <v>1267</v>
      </c>
    </row>
    <row r="39" spans="1:12" x14ac:dyDescent="0.25">
      <c r="A39" s="23"/>
      <c r="B39" s="100" t="s">
        <v>20</v>
      </c>
      <c r="C39" s="100"/>
      <c r="D39" s="101"/>
      <c r="E39" s="100"/>
      <c r="F39" s="100"/>
      <c r="G39" s="20" t="s">
        <v>19</v>
      </c>
      <c r="H39" s="21">
        <v>18.100000000000001</v>
      </c>
      <c r="I39" s="22">
        <v>120</v>
      </c>
      <c r="J39" s="22">
        <f t="shared" si="3"/>
        <v>2172</v>
      </c>
    </row>
    <row r="40" spans="1:12" x14ac:dyDescent="0.25">
      <c r="A40" s="15"/>
      <c r="B40" s="100" t="s">
        <v>21</v>
      </c>
      <c r="C40" s="100"/>
      <c r="D40" s="101"/>
      <c r="E40" s="100"/>
      <c r="F40" s="100"/>
      <c r="G40" s="20" t="s">
        <v>19</v>
      </c>
      <c r="H40" s="21">
        <v>18.100000000000001</v>
      </c>
      <c r="I40" s="22">
        <v>300</v>
      </c>
      <c r="J40" s="22">
        <f t="shared" si="3"/>
        <v>5430</v>
      </c>
    </row>
    <row r="41" spans="1:12" x14ac:dyDescent="0.25">
      <c r="A41" s="15"/>
      <c r="B41" s="100" t="s">
        <v>22</v>
      </c>
      <c r="C41" s="100"/>
      <c r="D41" s="101"/>
      <c r="E41" s="100"/>
      <c r="F41" s="100"/>
      <c r="G41" s="20" t="s">
        <v>19</v>
      </c>
      <c r="H41" s="21">
        <v>18.100000000000001</v>
      </c>
      <c r="I41" s="22">
        <v>600</v>
      </c>
      <c r="J41" s="22">
        <f t="shared" si="3"/>
        <v>10860</v>
      </c>
    </row>
    <row r="42" spans="1:12" x14ac:dyDescent="0.25">
      <c r="A42" s="15"/>
      <c r="B42" s="100" t="s">
        <v>23</v>
      </c>
      <c r="C42" s="100"/>
      <c r="D42" s="101"/>
      <c r="E42" s="100"/>
      <c r="F42" s="100"/>
      <c r="G42" s="20" t="s">
        <v>19</v>
      </c>
      <c r="H42" s="21">
        <v>18.100000000000001</v>
      </c>
      <c r="I42" s="22">
        <v>50</v>
      </c>
      <c r="J42" s="22">
        <f t="shared" si="3"/>
        <v>905.00000000000011</v>
      </c>
    </row>
    <row r="43" spans="1:12" x14ac:dyDescent="0.25">
      <c r="A43" s="15"/>
      <c r="B43" s="100" t="s">
        <v>25</v>
      </c>
      <c r="C43" s="100"/>
      <c r="D43" s="101"/>
      <c r="E43" s="100"/>
      <c r="F43" s="100"/>
      <c r="G43" s="20" t="s">
        <v>19</v>
      </c>
      <c r="H43" s="21">
        <v>3.2</v>
      </c>
      <c r="I43" s="22">
        <v>70</v>
      </c>
      <c r="J43" s="22">
        <f>I43*H43</f>
        <v>224</v>
      </c>
    </row>
    <row r="44" spans="1:12" x14ac:dyDescent="0.25">
      <c r="A44" s="15"/>
      <c r="B44" s="100" t="s">
        <v>26</v>
      </c>
      <c r="C44" s="100"/>
      <c r="D44" s="101"/>
      <c r="E44" s="100"/>
      <c r="F44" s="100"/>
      <c r="G44" s="20" t="s">
        <v>19</v>
      </c>
      <c r="H44" s="21">
        <v>3.2</v>
      </c>
      <c r="I44" s="22">
        <v>600</v>
      </c>
      <c r="J44" s="22">
        <f t="shared" ref="J44:J56" si="4">I44*H44</f>
        <v>1920</v>
      </c>
    </row>
    <row r="45" spans="1:12" x14ac:dyDescent="0.25">
      <c r="A45" s="15"/>
      <c r="B45" s="100" t="s">
        <v>23</v>
      </c>
      <c r="C45" s="100"/>
      <c r="D45" s="101"/>
      <c r="E45" s="100"/>
      <c r="F45" s="100"/>
      <c r="G45" s="20" t="s">
        <v>19</v>
      </c>
      <c r="H45" s="21">
        <v>3.2</v>
      </c>
      <c r="I45" s="22">
        <v>50</v>
      </c>
      <c r="J45" s="22">
        <f t="shared" si="4"/>
        <v>160</v>
      </c>
    </row>
    <row r="46" spans="1:12" x14ac:dyDescent="0.25">
      <c r="A46" s="15"/>
      <c r="B46" s="109" t="s">
        <v>27</v>
      </c>
      <c r="C46" s="110"/>
      <c r="D46" s="110"/>
      <c r="E46" s="110"/>
      <c r="F46" s="111"/>
      <c r="G46" s="20" t="s">
        <v>19</v>
      </c>
      <c r="H46" s="21">
        <v>3.2</v>
      </c>
      <c r="I46" s="22">
        <v>450</v>
      </c>
      <c r="J46" s="22">
        <f t="shared" si="4"/>
        <v>1440</v>
      </c>
    </row>
    <row r="47" spans="1:12" x14ac:dyDescent="0.25">
      <c r="A47" s="15"/>
      <c r="B47" s="101" t="s">
        <v>28</v>
      </c>
      <c r="C47" s="101"/>
      <c r="D47" s="101"/>
      <c r="E47" s="101"/>
      <c r="F47" s="101"/>
      <c r="G47" s="20" t="s">
        <v>31</v>
      </c>
      <c r="H47" s="21">
        <v>4</v>
      </c>
      <c r="I47" s="22">
        <v>350</v>
      </c>
      <c r="J47" s="22">
        <f t="shared" si="4"/>
        <v>1400</v>
      </c>
    </row>
    <row r="48" spans="1:12" x14ac:dyDescent="0.25">
      <c r="A48" s="24"/>
      <c r="B48" s="109" t="s">
        <v>47</v>
      </c>
      <c r="C48" s="110"/>
      <c r="D48" s="110"/>
      <c r="E48" s="110"/>
      <c r="F48" s="111"/>
      <c r="G48" s="20" t="s">
        <v>31</v>
      </c>
      <c r="H48" s="21">
        <v>1</v>
      </c>
      <c r="I48" s="22">
        <v>1700</v>
      </c>
      <c r="J48" s="22">
        <f t="shared" si="4"/>
        <v>1700</v>
      </c>
    </row>
    <row r="49" spans="1:23" x14ac:dyDescent="0.25">
      <c r="A49" s="27"/>
      <c r="B49" s="112" t="s">
        <v>49</v>
      </c>
      <c r="C49" s="112"/>
      <c r="D49" s="113"/>
      <c r="E49" s="112"/>
      <c r="F49" s="112"/>
      <c r="G49" s="28" t="s">
        <v>31</v>
      </c>
      <c r="H49" s="29">
        <v>1</v>
      </c>
      <c r="I49" s="30">
        <v>2200</v>
      </c>
      <c r="J49" s="30">
        <f t="shared" si="4"/>
        <v>2200</v>
      </c>
    </row>
    <row r="50" spans="1:23" x14ac:dyDescent="0.25">
      <c r="A50" s="34"/>
      <c r="B50" s="112" t="s">
        <v>48</v>
      </c>
      <c r="C50" s="112"/>
      <c r="D50" s="113"/>
      <c r="E50" s="112"/>
      <c r="F50" s="112"/>
      <c r="G50" s="28" t="s">
        <v>31</v>
      </c>
      <c r="H50" s="29">
        <v>1</v>
      </c>
      <c r="I50" s="35">
        <v>1200</v>
      </c>
      <c r="J50" s="36">
        <f t="shared" si="4"/>
        <v>1200</v>
      </c>
      <c r="K50" s="37"/>
      <c r="L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25">
      <c r="A51" s="24"/>
      <c r="B51" s="109" t="s">
        <v>30</v>
      </c>
      <c r="C51" s="110"/>
      <c r="D51" s="110"/>
      <c r="E51" s="110"/>
      <c r="F51" s="111"/>
      <c r="G51" s="20" t="s">
        <v>31</v>
      </c>
      <c r="H51" s="21">
        <v>1</v>
      </c>
      <c r="I51" s="25">
        <v>500</v>
      </c>
      <c r="J51" s="22">
        <f t="shared" si="4"/>
        <v>500</v>
      </c>
    </row>
    <row r="52" spans="1:23" x14ac:dyDescent="0.25">
      <c r="A52" s="34"/>
      <c r="B52" s="112" t="s">
        <v>50</v>
      </c>
      <c r="C52" s="112"/>
      <c r="D52" s="113"/>
      <c r="E52" s="112"/>
      <c r="F52" s="112"/>
      <c r="G52" s="28" t="s">
        <v>31</v>
      </c>
      <c r="H52" s="29">
        <v>2</v>
      </c>
      <c r="I52" s="35">
        <v>700</v>
      </c>
      <c r="J52" s="36">
        <f t="shared" si="4"/>
        <v>1400</v>
      </c>
      <c r="K52" s="37"/>
      <c r="L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 x14ac:dyDescent="0.25">
      <c r="A53" s="15"/>
      <c r="B53" s="109" t="s">
        <v>32</v>
      </c>
      <c r="C53" s="110"/>
      <c r="D53" s="110"/>
      <c r="E53" s="110"/>
      <c r="F53" s="111"/>
      <c r="G53" s="20" t="s">
        <v>31</v>
      </c>
      <c r="H53" s="26">
        <v>9</v>
      </c>
      <c r="I53" s="22">
        <v>200</v>
      </c>
      <c r="J53" s="22">
        <f t="shared" si="4"/>
        <v>1800</v>
      </c>
    </row>
    <row r="54" spans="1:23" x14ac:dyDescent="0.25">
      <c r="A54" s="32"/>
      <c r="B54" s="120" t="s">
        <v>38</v>
      </c>
      <c r="C54" s="121"/>
      <c r="D54" s="121"/>
      <c r="E54" s="121"/>
      <c r="F54" s="122"/>
      <c r="G54" s="20" t="s">
        <v>34</v>
      </c>
      <c r="H54" s="21">
        <v>4</v>
      </c>
      <c r="I54" s="22">
        <v>700</v>
      </c>
      <c r="J54" s="22">
        <f t="shared" si="4"/>
        <v>2800</v>
      </c>
    </row>
    <row r="55" spans="1:23" x14ac:dyDescent="0.25">
      <c r="A55" s="33"/>
      <c r="B55" s="100" t="s">
        <v>39</v>
      </c>
      <c r="C55" s="100"/>
      <c r="D55" s="101"/>
      <c r="E55" s="100"/>
      <c r="F55" s="100"/>
      <c r="G55" s="20" t="s">
        <v>34</v>
      </c>
      <c r="H55" s="21">
        <v>2</v>
      </c>
      <c r="I55" s="22">
        <v>700</v>
      </c>
      <c r="J55" s="22">
        <f t="shared" si="4"/>
        <v>1400</v>
      </c>
    </row>
    <row r="56" spans="1:23" x14ac:dyDescent="0.25">
      <c r="A56" s="27"/>
      <c r="B56" s="114" t="s">
        <v>33</v>
      </c>
      <c r="C56" s="115"/>
      <c r="D56" s="116"/>
      <c r="E56" s="115"/>
      <c r="F56" s="117"/>
      <c r="G56" s="28" t="s">
        <v>34</v>
      </c>
      <c r="H56" s="29">
        <v>8</v>
      </c>
      <c r="I56" s="30">
        <v>350</v>
      </c>
      <c r="J56" s="30">
        <f t="shared" si="4"/>
        <v>2800</v>
      </c>
    </row>
    <row r="57" spans="1:23" x14ac:dyDescent="0.25">
      <c r="A57" s="31"/>
      <c r="B57" s="118" t="s">
        <v>35</v>
      </c>
      <c r="C57" s="119"/>
      <c r="D57" s="119"/>
      <c r="E57" s="119"/>
      <c r="F57" s="119"/>
      <c r="G57" s="16" t="s">
        <v>2</v>
      </c>
      <c r="H57" s="17">
        <v>0</v>
      </c>
      <c r="I57" s="18">
        <v>0</v>
      </c>
      <c r="J57" s="19">
        <f>SUM(J37:J56)</f>
        <v>43078</v>
      </c>
    </row>
    <row r="58" spans="1:23" x14ac:dyDescent="0.25">
      <c r="A58" s="15"/>
      <c r="B58" s="97" t="s">
        <v>51</v>
      </c>
      <c r="C58" s="98"/>
      <c r="D58" s="98"/>
      <c r="E58" s="98"/>
      <c r="F58" s="99"/>
      <c r="G58" s="16"/>
      <c r="H58" s="17"/>
      <c r="I58" s="18"/>
      <c r="J58" s="19"/>
    </row>
    <row r="59" spans="1:23" x14ac:dyDescent="0.25">
      <c r="A59" s="15"/>
      <c r="B59" s="120" t="s">
        <v>52</v>
      </c>
      <c r="C59" s="121"/>
      <c r="D59" s="121"/>
      <c r="E59" s="121"/>
      <c r="F59" s="122"/>
      <c r="G59" s="20" t="s">
        <v>31</v>
      </c>
      <c r="H59" s="21">
        <v>1</v>
      </c>
      <c r="I59" s="22">
        <v>2500</v>
      </c>
      <c r="J59" s="22">
        <f>I59*H59</f>
        <v>2500</v>
      </c>
    </row>
    <row r="60" spans="1:23" x14ac:dyDescent="0.25">
      <c r="A60" s="15"/>
      <c r="B60" s="120" t="s">
        <v>53</v>
      </c>
      <c r="C60" s="121"/>
      <c r="D60" s="121"/>
      <c r="E60" s="121"/>
      <c r="F60" s="122"/>
      <c r="G60" s="20" t="s">
        <v>31</v>
      </c>
      <c r="H60" s="21">
        <v>5</v>
      </c>
      <c r="I60" s="22">
        <v>2500</v>
      </c>
      <c r="J60" s="22">
        <f>I60*H60</f>
        <v>12500</v>
      </c>
    </row>
    <row r="61" spans="1:23" x14ac:dyDescent="0.25">
      <c r="A61" s="15"/>
      <c r="B61" s="120" t="s">
        <v>54</v>
      </c>
      <c r="C61" s="121"/>
      <c r="D61" s="121"/>
      <c r="E61" s="121"/>
      <c r="F61" s="122"/>
      <c r="G61" s="20" t="s">
        <v>31</v>
      </c>
      <c r="H61" s="21">
        <v>2</v>
      </c>
      <c r="I61" s="22">
        <v>200</v>
      </c>
      <c r="J61" s="22">
        <f t="shared" ref="J61:J69" si="5">I61*H61</f>
        <v>400</v>
      </c>
    </row>
    <row r="62" spans="1:23" x14ac:dyDescent="0.25">
      <c r="A62" s="23"/>
      <c r="B62" s="100" t="s">
        <v>55</v>
      </c>
      <c r="C62" s="100"/>
      <c r="D62" s="101"/>
      <c r="E62" s="100"/>
      <c r="F62" s="100"/>
      <c r="G62" s="20" t="s">
        <v>19</v>
      </c>
      <c r="H62" s="21">
        <v>22.4</v>
      </c>
      <c r="I62" s="38">
        <v>50</v>
      </c>
      <c r="J62" s="39">
        <f t="shared" si="5"/>
        <v>1120</v>
      </c>
    </row>
    <row r="63" spans="1:23" x14ac:dyDescent="0.25">
      <c r="A63" s="15"/>
      <c r="B63" s="100" t="s">
        <v>56</v>
      </c>
      <c r="C63" s="100"/>
      <c r="D63" s="101"/>
      <c r="E63" s="100"/>
      <c r="F63" s="100"/>
      <c r="G63" s="20" t="s">
        <v>19</v>
      </c>
      <c r="H63" s="21">
        <v>22.4</v>
      </c>
      <c r="I63" s="38">
        <v>250</v>
      </c>
      <c r="J63" s="39">
        <f t="shared" si="5"/>
        <v>5600</v>
      </c>
    </row>
    <row r="64" spans="1:23" x14ac:dyDescent="0.25">
      <c r="A64" s="23"/>
      <c r="B64" s="100" t="s">
        <v>57</v>
      </c>
      <c r="C64" s="100"/>
      <c r="D64" s="101"/>
      <c r="E64" s="100"/>
      <c r="F64" s="100"/>
      <c r="G64" s="20" t="s">
        <v>19</v>
      </c>
      <c r="H64" s="21">
        <v>22.4</v>
      </c>
      <c r="I64" s="38">
        <v>160</v>
      </c>
      <c r="J64" s="39">
        <f t="shared" si="5"/>
        <v>3584</v>
      </c>
    </row>
    <row r="65" spans="1:10" x14ac:dyDescent="0.25">
      <c r="A65" s="23"/>
      <c r="B65" s="109" t="s">
        <v>58</v>
      </c>
      <c r="C65" s="110"/>
      <c r="D65" s="110"/>
      <c r="E65" s="110"/>
      <c r="F65" s="111"/>
      <c r="G65" s="20" t="s">
        <v>19</v>
      </c>
      <c r="H65" s="21">
        <v>22.4</v>
      </c>
      <c r="I65" s="38">
        <v>160</v>
      </c>
      <c r="J65" s="39">
        <f t="shared" si="5"/>
        <v>3584</v>
      </c>
    </row>
    <row r="66" spans="1:10" x14ac:dyDescent="0.25">
      <c r="A66" s="23"/>
      <c r="B66" s="109" t="s">
        <v>64</v>
      </c>
      <c r="C66" s="110"/>
      <c r="D66" s="110"/>
      <c r="E66" s="110"/>
      <c r="F66" s="111"/>
      <c r="G66" s="20" t="s">
        <v>19</v>
      </c>
      <c r="H66" s="21">
        <v>22.4</v>
      </c>
      <c r="I66" s="38">
        <v>150</v>
      </c>
      <c r="J66" s="39">
        <f t="shared" ref="J66" si="6">I66*H66</f>
        <v>3360</v>
      </c>
    </row>
    <row r="67" spans="1:10" x14ac:dyDescent="0.25">
      <c r="A67" s="15"/>
      <c r="B67" s="100" t="s">
        <v>59</v>
      </c>
      <c r="C67" s="100"/>
      <c r="D67" s="101"/>
      <c r="E67" s="100"/>
      <c r="F67" s="100"/>
      <c r="G67" s="20" t="s">
        <v>17</v>
      </c>
      <c r="H67" s="21">
        <v>9.4</v>
      </c>
      <c r="I67" s="38">
        <v>250</v>
      </c>
      <c r="J67" s="39">
        <f t="shared" si="5"/>
        <v>2350</v>
      </c>
    </row>
    <row r="68" spans="1:10" x14ac:dyDescent="0.25">
      <c r="A68" s="23"/>
      <c r="B68" s="100" t="s">
        <v>60</v>
      </c>
      <c r="C68" s="100"/>
      <c r="D68" s="101"/>
      <c r="E68" s="100"/>
      <c r="F68" s="100"/>
      <c r="G68" s="20" t="s">
        <v>17</v>
      </c>
      <c r="H68" s="21">
        <v>4.2</v>
      </c>
      <c r="I68" s="38">
        <v>160</v>
      </c>
      <c r="J68" s="39">
        <f t="shared" si="5"/>
        <v>672</v>
      </c>
    </row>
    <row r="69" spans="1:10" x14ac:dyDescent="0.25">
      <c r="A69" s="23"/>
      <c r="B69" s="109" t="s">
        <v>61</v>
      </c>
      <c r="C69" s="110"/>
      <c r="D69" s="110"/>
      <c r="E69" s="110"/>
      <c r="F69" s="111"/>
      <c r="G69" s="20" t="s">
        <v>17</v>
      </c>
      <c r="H69" s="21">
        <v>4.2</v>
      </c>
      <c r="I69" s="38">
        <v>160</v>
      </c>
      <c r="J69" s="39">
        <f t="shared" si="5"/>
        <v>672</v>
      </c>
    </row>
    <row r="70" spans="1:10" x14ac:dyDescent="0.25">
      <c r="A70" s="23"/>
      <c r="B70" s="109" t="s">
        <v>75</v>
      </c>
      <c r="C70" s="110"/>
      <c r="D70" s="110"/>
      <c r="E70" s="110"/>
      <c r="F70" s="111"/>
      <c r="G70" s="89" t="s">
        <v>17</v>
      </c>
      <c r="H70" s="21">
        <v>5.2</v>
      </c>
      <c r="I70" s="38">
        <v>220</v>
      </c>
      <c r="J70" s="39">
        <f t="shared" ref="J70" si="7">I70*H70</f>
        <v>1144</v>
      </c>
    </row>
    <row r="71" spans="1:10" x14ac:dyDescent="0.25">
      <c r="A71" s="23"/>
      <c r="B71" s="109" t="s">
        <v>65</v>
      </c>
      <c r="C71" s="110"/>
      <c r="D71" s="110"/>
      <c r="E71" s="110"/>
      <c r="F71" s="111"/>
      <c r="G71" s="20" t="s">
        <v>17</v>
      </c>
      <c r="H71" s="21">
        <v>9.4</v>
      </c>
      <c r="I71" s="38">
        <v>150</v>
      </c>
      <c r="J71" s="39">
        <f t="shared" ref="J71" si="8">I71*H71</f>
        <v>1410</v>
      </c>
    </row>
    <row r="72" spans="1:10" x14ac:dyDescent="0.25">
      <c r="A72" s="15"/>
      <c r="B72" s="100" t="s">
        <v>25</v>
      </c>
      <c r="C72" s="100"/>
      <c r="D72" s="101"/>
      <c r="E72" s="100"/>
      <c r="F72" s="100"/>
      <c r="G72" s="20" t="s">
        <v>19</v>
      </c>
      <c r="H72" s="21">
        <v>2</v>
      </c>
      <c r="I72" s="22">
        <v>70</v>
      </c>
      <c r="J72" s="22">
        <f>I72*H72</f>
        <v>140</v>
      </c>
    </row>
    <row r="73" spans="1:10" x14ac:dyDescent="0.25">
      <c r="A73" s="15"/>
      <c r="B73" s="100" t="s">
        <v>26</v>
      </c>
      <c r="C73" s="100"/>
      <c r="D73" s="101"/>
      <c r="E73" s="100"/>
      <c r="F73" s="100"/>
      <c r="G73" s="20" t="s">
        <v>19</v>
      </c>
      <c r="H73" s="21">
        <v>2</v>
      </c>
      <c r="I73" s="22">
        <v>600</v>
      </c>
      <c r="J73" s="22">
        <f t="shared" ref="J73:J74" si="9">I73*H73</f>
        <v>1200</v>
      </c>
    </row>
    <row r="74" spans="1:10" x14ac:dyDescent="0.25">
      <c r="A74" s="15"/>
      <c r="B74" s="100" t="s">
        <v>23</v>
      </c>
      <c r="C74" s="100"/>
      <c r="D74" s="101"/>
      <c r="E74" s="100"/>
      <c r="F74" s="100"/>
      <c r="G74" s="20" t="s">
        <v>19</v>
      </c>
      <c r="H74" s="21">
        <v>2</v>
      </c>
      <c r="I74" s="22">
        <v>50</v>
      </c>
      <c r="J74" s="22">
        <f t="shared" si="9"/>
        <v>100</v>
      </c>
    </row>
    <row r="75" spans="1:10" x14ac:dyDescent="0.25">
      <c r="A75" s="15"/>
      <c r="B75" s="109" t="s">
        <v>62</v>
      </c>
      <c r="C75" s="110"/>
      <c r="D75" s="110"/>
      <c r="E75" s="110"/>
      <c r="F75" s="111"/>
      <c r="G75" s="20" t="s">
        <v>19</v>
      </c>
      <c r="H75" s="21">
        <v>7</v>
      </c>
      <c r="I75" s="38">
        <v>160</v>
      </c>
      <c r="J75" s="39">
        <f>I75*H75</f>
        <v>1120</v>
      </c>
    </row>
    <row r="76" spans="1:10" x14ac:dyDescent="0.25">
      <c r="A76" s="15"/>
      <c r="B76" s="109" t="s">
        <v>66</v>
      </c>
      <c r="C76" s="110"/>
      <c r="D76" s="110"/>
      <c r="E76" s="110"/>
      <c r="F76" s="111"/>
      <c r="G76" s="20" t="s">
        <v>17</v>
      </c>
      <c r="H76" s="21">
        <v>6.9</v>
      </c>
      <c r="I76" s="40">
        <v>90</v>
      </c>
      <c r="J76" s="39">
        <f>I76*H76</f>
        <v>621</v>
      </c>
    </row>
    <row r="77" spans="1:10" x14ac:dyDescent="0.25">
      <c r="A77" s="15"/>
      <c r="B77" s="100" t="s">
        <v>63</v>
      </c>
      <c r="C77" s="100"/>
      <c r="D77" s="101"/>
      <c r="E77" s="100"/>
      <c r="F77" s="100"/>
      <c r="G77" s="20" t="s">
        <v>17</v>
      </c>
      <c r="H77" s="21">
        <v>2.8</v>
      </c>
      <c r="I77" s="22">
        <v>300</v>
      </c>
      <c r="J77" s="22">
        <f t="shared" ref="J77:J83" si="10">I77*H77</f>
        <v>840</v>
      </c>
    </row>
    <row r="78" spans="1:10" x14ac:dyDescent="0.25">
      <c r="A78" s="15"/>
      <c r="B78" s="100" t="s">
        <v>68</v>
      </c>
      <c r="C78" s="100"/>
      <c r="D78" s="101"/>
      <c r="E78" s="100"/>
      <c r="F78" s="100"/>
      <c r="G78" s="20" t="s">
        <v>19</v>
      </c>
      <c r="H78" s="21">
        <v>9</v>
      </c>
      <c r="I78" s="22">
        <v>70</v>
      </c>
      <c r="J78" s="22">
        <f>I78*H78</f>
        <v>630</v>
      </c>
    </row>
    <row r="79" spans="1:10" x14ac:dyDescent="0.25">
      <c r="A79" s="15"/>
      <c r="B79" s="100" t="s">
        <v>69</v>
      </c>
      <c r="C79" s="100"/>
      <c r="D79" s="101"/>
      <c r="E79" s="100"/>
      <c r="F79" s="100"/>
      <c r="G79" s="20" t="s">
        <v>19</v>
      </c>
      <c r="H79" s="21">
        <v>9</v>
      </c>
      <c r="I79" s="22">
        <v>100</v>
      </c>
      <c r="J79" s="22">
        <f>I79*H79</f>
        <v>900</v>
      </c>
    </row>
    <row r="80" spans="1:10" x14ac:dyDescent="0.25">
      <c r="A80" s="15"/>
      <c r="B80" s="100" t="s">
        <v>67</v>
      </c>
      <c r="C80" s="100"/>
      <c r="D80" s="101"/>
      <c r="E80" s="100"/>
      <c r="F80" s="100"/>
      <c r="G80" s="20" t="s">
        <v>19</v>
      </c>
      <c r="H80" s="21">
        <v>9</v>
      </c>
      <c r="I80" s="38">
        <v>400</v>
      </c>
      <c r="J80" s="39">
        <f t="shared" si="10"/>
        <v>3600</v>
      </c>
    </row>
    <row r="81" spans="1:23" x14ac:dyDescent="0.25">
      <c r="A81" s="23"/>
      <c r="B81" s="100" t="s">
        <v>70</v>
      </c>
      <c r="C81" s="100"/>
      <c r="D81" s="101"/>
      <c r="E81" s="100"/>
      <c r="F81" s="100"/>
      <c r="G81" s="20" t="s">
        <v>19</v>
      </c>
      <c r="H81" s="21">
        <v>9</v>
      </c>
      <c r="I81" s="38">
        <v>300</v>
      </c>
      <c r="J81" s="39">
        <f t="shared" si="10"/>
        <v>2700</v>
      </c>
    </row>
    <row r="82" spans="1:23" x14ac:dyDescent="0.25">
      <c r="A82" s="23"/>
      <c r="B82" s="109" t="s">
        <v>71</v>
      </c>
      <c r="C82" s="110"/>
      <c r="D82" s="110"/>
      <c r="E82" s="110"/>
      <c r="F82" s="111"/>
      <c r="G82" s="20" t="s">
        <v>19</v>
      </c>
      <c r="H82" s="21">
        <v>9</v>
      </c>
      <c r="I82" s="38">
        <v>180</v>
      </c>
      <c r="J82" s="39">
        <f t="shared" si="10"/>
        <v>1620</v>
      </c>
    </row>
    <row r="83" spans="1:23" x14ac:dyDescent="0.25">
      <c r="A83" s="15"/>
      <c r="B83" s="109" t="s">
        <v>72</v>
      </c>
      <c r="C83" s="110"/>
      <c r="D83" s="110"/>
      <c r="E83" s="110"/>
      <c r="F83" s="111"/>
      <c r="G83" s="20" t="s">
        <v>17</v>
      </c>
      <c r="H83" s="21">
        <v>12</v>
      </c>
      <c r="I83" s="38">
        <v>250</v>
      </c>
      <c r="J83" s="39">
        <f t="shared" si="10"/>
        <v>3000</v>
      </c>
      <c r="K83" s="37"/>
      <c r="L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x14ac:dyDescent="0.25">
      <c r="A84" s="15"/>
      <c r="B84" s="100" t="s">
        <v>73</v>
      </c>
      <c r="C84" s="100"/>
      <c r="D84" s="101"/>
      <c r="E84" s="100"/>
      <c r="F84" s="100"/>
      <c r="G84" s="20" t="s">
        <v>31</v>
      </c>
      <c r="H84" s="21">
        <v>1</v>
      </c>
      <c r="I84" s="30">
        <v>4000</v>
      </c>
      <c r="J84" s="22">
        <f>I84*H84</f>
        <v>4000</v>
      </c>
      <c r="L84" s="151"/>
    </row>
    <row r="85" spans="1:23" x14ac:dyDescent="0.25">
      <c r="A85" s="27"/>
      <c r="B85" s="114" t="s">
        <v>74</v>
      </c>
      <c r="C85" s="115"/>
      <c r="D85" s="116"/>
      <c r="E85" s="115"/>
      <c r="F85" s="117"/>
      <c r="G85" s="28" t="s">
        <v>34</v>
      </c>
      <c r="H85" s="29">
        <v>3</v>
      </c>
      <c r="I85" s="30">
        <v>700</v>
      </c>
      <c r="J85" s="30">
        <f t="shared" ref="J85:J86" si="11">I85*H85</f>
        <v>2100</v>
      </c>
      <c r="L85" s="151"/>
    </row>
    <row r="86" spans="1:23" x14ac:dyDescent="0.25">
      <c r="A86" s="27"/>
      <c r="B86" s="114" t="s">
        <v>33</v>
      </c>
      <c r="C86" s="115"/>
      <c r="D86" s="116"/>
      <c r="E86" s="115"/>
      <c r="F86" s="117"/>
      <c r="G86" s="28" t="s">
        <v>34</v>
      </c>
      <c r="H86" s="29">
        <v>3</v>
      </c>
      <c r="I86" s="30">
        <v>350</v>
      </c>
      <c r="J86" s="30">
        <f t="shared" si="11"/>
        <v>1050</v>
      </c>
      <c r="L86" s="151"/>
    </row>
    <row r="87" spans="1:23" x14ac:dyDescent="0.25">
      <c r="A87" s="31"/>
      <c r="B87" s="118" t="s">
        <v>35</v>
      </c>
      <c r="C87" s="119"/>
      <c r="D87" s="119"/>
      <c r="E87" s="119"/>
      <c r="F87" s="119"/>
      <c r="G87" s="16" t="s">
        <v>2</v>
      </c>
      <c r="H87" s="17">
        <v>0</v>
      </c>
      <c r="I87" s="18">
        <v>0</v>
      </c>
      <c r="J87" s="19">
        <f>SUM(J59:J86)</f>
        <v>62517</v>
      </c>
    </row>
    <row r="88" spans="1:23" x14ac:dyDescent="0.25">
      <c r="A88" s="41"/>
      <c r="B88" s="97" t="s">
        <v>79</v>
      </c>
      <c r="C88" s="98"/>
      <c r="D88" s="98"/>
      <c r="E88" s="98"/>
      <c r="F88" s="99"/>
      <c r="G88" s="16"/>
      <c r="H88" s="17"/>
      <c r="I88" s="18"/>
      <c r="J88" s="19"/>
    </row>
    <row r="89" spans="1:23" x14ac:dyDescent="0.25">
      <c r="A89" s="24"/>
      <c r="B89" s="109" t="s">
        <v>46</v>
      </c>
      <c r="C89" s="110"/>
      <c r="D89" s="110"/>
      <c r="E89" s="110"/>
      <c r="F89" s="111"/>
      <c r="G89" s="20" t="s">
        <v>31</v>
      </c>
      <c r="H89" s="21">
        <v>1</v>
      </c>
      <c r="I89" s="25">
        <v>1500</v>
      </c>
      <c r="J89" s="22">
        <f t="shared" ref="J89:J100" si="12">I89*H89</f>
        <v>1500</v>
      </c>
    </row>
    <row r="90" spans="1:23" x14ac:dyDescent="0.25">
      <c r="A90" s="23"/>
      <c r="B90" s="100" t="s">
        <v>55</v>
      </c>
      <c r="C90" s="100"/>
      <c r="D90" s="101"/>
      <c r="E90" s="100"/>
      <c r="F90" s="100"/>
      <c r="G90" s="20" t="s">
        <v>19</v>
      </c>
      <c r="H90" s="21">
        <v>32.799999999999997</v>
      </c>
      <c r="I90" s="38">
        <v>50</v>
      </c>
      <c r="J90" s="39">
        <f t="shared" si="12"/>
        <v>1639.9999999999998</v>
      </c>
      <c r="K90" s="37"/>
      <c r="L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x14ac:dyDescent="0.25">
      <c r="A91" s="15"/>
      <c r="B91" s="100" t="s">
        <v>56</v>
      </c>
      <c r="C91" s="100"/>
      <c r="D91" s="101"/>
      <c r="E91" s="100"/>
      <c r="F91" s="100"/>
      <c r="G91" s="20" t="s">
        <v>19</v>
      </c>
      <c r="H91" s="21">
        <v>32.799999999999997</v>
      </c>
      <c r="I91" s="38">
        <v>250</v>
      </c>
      <c r="J91" s="39">
        <f t="shared" si="12"/>
        <v>8200</v>
      </c>
      <c r="K91" s="37"/>
      <c r="L91" s="151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25">
      <c r="A92" s="23"/>
      <c r="B92" s="100" t="s">
        <v>57</v>
      </c>
      <c r="C92" s="100"/>
      <c r="D92" s="101"/>
      <c r="E92" s="100"/>
      <c r="F92" s="100"/>
      <c r="G92" s="20" t="s">
        <v>19</v>
      </c>
      <c r="H92" s="21">
        <v>29.8</v>
      </c>
      <c r="I92" s="38">
        <v>160</v>
      </c>
      <c r="J92" s="39">
        <f t="shared" si="12"/>
        <v>4768</v>
      </c>
      <c r="K92" s="37"/>
      <c r="L92" s="151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25">
      <c r="A93" s="23"/>
      <c r="B93" s="109" t="s">
        <v>58</v>
      </c>
      <c r="C93" s="110"/>
      <c r="D93" s="110"/>
      <c r="E93" s="110"/>
      <c r="F93" s="111"/>
      <c r="G93" s="20" t="s">
        <v>19</v>
      </c>
      <c r="H93" s="21">
        <v>29.8</v>
      </c>
      <c r="I93" s="38">
        <v>160</v>
      </c>
      <c r="J93" s="39">
        <f t="shared" si="12"/>
        <v>4768</v>
      </c>
      <c r="K93" s="37"/>
      <c r="L93" s="151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1:23" x14ac:dyDescent="0.25">
      <c r="A94" s="23"/>
      <c r="B94" s="109" t="s">
        <v>64</v>
      </c>
      <c r="C94" s="110"/>
      <c r="D94" s="110"/>
      <c r="E94" s="110"/>
      <c r="F94" s="111"/>
      <c r="G94" s="20" t="s">
        <v>19</v>
      </c>
      <c r="H94" s="21">
        <v>29.8</v>
      </c>
      <c r="I94" s="38">
        <v>150</v>
      </c>
      <c r="J94" s="39">
        <f t="shared" si="12"/>
        <v>4470</v>
      </c>
      <c r="L94" s="151"/>
    </row>
    <row r="95" spans="1:23" x14ac:dyDescent="0.25">
      <c r="A95" s="15"/>
      <c r="B95" s="100" t="s">
        <v>18</v>
      </c>
      <c r="C95" s="100"/>
      <c r="D95" s="101"/>
      <c r="E95" s="100"/>
      <c r="F95" s="100"/>
      <c r="G95" s="20" t="s">
        <v>19</v>
      </c>
      <c r="H95" s="21">
        <v>3</v>
      </c>
      <c r="I95" s="22">
        <v>70</v>
      </c>
      <c r="J95" s="22">
        <f t="shared" si="12"/>
        <v>210</v>
      </c>
      <c r="L95" s="151"/>
    </row>
    <row r="96" spans="1:23" x14ac:dyDescent="0.25">
      <c r="A96" s="15"/>
      <c r="B96" s="100" t="s">
        <v>22</v>
      </c>
      <c r="C96" s="100"/>
      <c r="D96" s="101"/>
      <c r="E96" s="100"/>
      <c r="F96" s="100"/>
      <c r="G96" s="20" t="s">
        <v>19</v>
      </c>
      <c r="H96" s="21">
        <v>3</v>
      </c>
      <c r="I96" s="22">
        <v>600</v>
      </c>
      <c r="J96" s="22">
        <f t="shared" si="12"/>
        <v>1800</v>
      </c>
      <c r="L96" s="151"/>
    </row>
    <row r="97" spans="1:23" x14ac:dyDescent="0.25">
      <c r="A97" s="15"/>
      <c r="B97" s="100" t="s">
        <v>23</v>
      </c>
      <c r="C97" s="100"/>
      <c r="D97" s="101"/>
      <c r="E97" s="100"/>
      <c r="F97" s="100"/>
      <c r="G97" s="20" t="s">
        <v>19</v>
      </c>
      <c r="H97" s="21">
        <v>3</v>
      </c>
      <c r="I97" s="22">
        <v>50</v>
      </c>
      <c r="J97" s="22">
        <f t="shared" si="12"/>
        <v>150</v>
      </c>
      <c r="L97" s="151"/>
    </row>
    <row r="98" spans="1:23" x14ac:dyDescent="0.25">
      <c r="A98" s="15"/>
      <c r="B98" s="100" t="s">
        <v>59</v>
      </c>
      <c r="C98" s="100"/>
      <c r="D98" s="101"/>
      <c r="E98" s="100"/>
      <c r="F98" s="100"/>
      <c r="G98" s="20" t="s">
        <v>17</v>
      </c>
      <c r="H98" s="21">
        <v>6.8</v>
      </c>
      <c r="I98" s="38">
        <v>250</v>
      </c>
      <c r="J98" s="39">
        <f t="shared" si="12"/>
        <v>1700</v>
      </c>
      <c r="L98" s="151"/>
    </row>
    <row r="99" spans="1:23" x14ac:dyDescent="0.25">
      <c r="A99" s="15"/>
      <c r="B99" s="100" t="s">
        <v>75</v>
      </c>
      <c r="C99" s="100"/>
      <c r="D99" s="101"/>
      <c r="E99" s="100"/>
      <c r="F99" s="100"/>
      <c r="G99" s="20" t="s">
        <v>17</v>
      </c>
      <c r="H99" s="21">
        <v>6.8</v>
      </c>
      <c r="I99" s="38">
        <v>220</v>
      </c>
      <c r="J99" s="39">
        <f t="shared" si="12"/>
        <v>1496</v>
      </c>
      <c r="K99" s="37"/>
      <c r="L99" s="151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x14ac:dyDescent="0.25">
      <c r="A100" s="15"/>
      <c r="B100" s="109" t="s">
        <v>65</v>
      </c>
      <c r="C100" s="110"/>
      <c r="D100" s="110"/>
      <c r="E100" s="110"/>
      <c r="F100" s="111"/>
      <c r="G100" s="20" t="s">
        <v>17</v>
      </c>
      <c r="H100" s="21">
        <v>6.8</v>
      </c>
      <c r="I100" s="38">
        <v>150</v>
      </c>
      <c r="J100" s="39">
        <f t="shared" si="12"/>
        <v>1020</v>
      </c>
      <c r="K100" s="37"/>
      <c r="L100" s="151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25">
      <c r="A101" s="15"/>
      <c r="B101" s="109" t="s">
        <v>62</v>
      </c>
      <c r="C101" s="110"/>
      <c r="D101" s="110"/>
      <c r="E101" s="110"/>
      <c r="F101" s="111"/>
      <c r="G101" s="20" t="s">
        <v>19</v>
      </c>
      <c r="H101" s="21">
        <v>12.8</v>
      </c>
      <c r="I101" s="38">
        <v>160</v>
      </c>
      <c r="J101" s="39">
        <f>I101*H101</f>
        <v>2048</v>
      </c>
      <c r="L101" s="151"/>
    </row>
    <row r="102" spans="1:23" x14ac:dyDescent="0.25">
      <c r="A102" s="15"/>
      <c r="B102" s="109" t="s">
        <v>66</v>
      </c>
      <c r="C102" s="110"/>
      <c r="D102" s="110"/>
      <c r="E102" s="110"/>
      <c r="F102" s="111"/>
      <c r="G102" s="20" t="s">
        <v>17</v>
      </c>
      <c r="H102" s="21">
        <v>14</v>
      </c>
      <c r="I102" s="40">
        <v>90</v>
      </c>
      <c r="J102" s="39">
        <f>I102*H102</f>
        <v>1260</v>
      </c>
      <c r="L102" s="151"/>
    </row>
    <row r="103" spans="1:23" x14ac:dyDescent="0.25">
      <c r="A103" s="15"/>
      <c r="B103" s="109" t="s">
        <v>78</v>
      </c>
      <c r="C103" s="110"/>
      <c r="D103" s="110"/>
      <c r="E103" s="110"/>
      <c r="F103" s="111"/>
      <c r="G103" s="20" t="s">
        <v>17</v>
      </c>
      <c r="H103" s="21">
        <v>1.8</v>
      </c>
      <c r="I103" s="38">
        <v>160</v>
      </c>
      <c r="J103" s="39">
        <f>I103*H103</f>
        <v>288</v>
      </c>
      <c r="L103" s="151"/>
    </row>
    <row r="104" spans="1:23" x14ac:dyDescent="0.25">
      <c r="A104" s="15"/>
      <c r="B104" s="100" t="s">
        <v>16</v>
      </c>
      <c r="C104" s="100"/>
      <c r="D104" s="101"/>
      <c r="E104" s="100"/>
      <c r="F104" s="100"/>
      <c r="G104" s="20" t="s">
        <v>17</v>
      </c>
      <c r="H104" s="21">
        <v>4.5</v>
      </c>
      <c r="I104" s="38">
        <v>460</v>
      </c>
      <c r="J104" s="39">
        <f t="shared" ref="J104:J106" si="13">I104*H104</f>
        <v>2070</v>
      </c>
      <c r="K104" s="37"/>
      <c r="L104" s="151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 x14ac:dyDescent="0.25">
      <c r="A105" s="15"/>
      <c r="B105" s="100" t="s">
        <v>77</v>
      </c>
      <c r="C105" s="100"/>
      <c r="D105" s="101"/>
      <c r="E105" s="100"/>
      <c r="F105" s="100"/>
      <c r="G105" s="20" t="s">
        <v>17</v>
      </c>
      <c r="H105" s="21">
        <v>9</v>
      </c>
      <c r="I105" s="38">
        <v>300</v>
      </c>
      <c r="J105" s="39">
        <f t="shared" si="13"/>
        <v>2700</v>
      </c>
      <c r="K105" s="37"/>
      <c r="L105" s="151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x14ac:dyDescent="0.25">
      <c r="A106" s="15"/>
      <c r="B106" s="100" t="s">
        <v>76</v>
      </c>
      <c r="C106" s="100"/>
      <c r="D106" s="101"/>
      <c r="E106" s="100"/>
      <c r="F106" s="100"/>
      <c r="G106" s="20" t="s">
        <v>17</v>
      </c>
      <c r="H106" s="21">
        <v>9</v>
      </c>
      <c r="I106" s="38">
        <v>180</v>
      </c>
      <c r="J106" s="39">
        <f t="shared" si="13"/>
        <v>1620</v>
      </c>
      <c r="K106" s="37"/>
      <c r="L106" s="151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x14ac:dyDescent="0.25">
      <c r="A107" s="15"/>
      <c r="B107" s="100" t="s">
        <v>68</v>
      </c>
      <c r="C107" s="100"/>
      <c r="D107" s="101"/>
      <c r="E107" s="100"/>
      <c r="F107" s="100"/>
      <c r="G107" s="20" t="s">
        <v>19</v>
      </c>
      <c r="H107" s="21">
        <v>11.4</v>
      </c>
      <c r="I107" s="22">
        <v>70</v>
      </c>
      <c r="J107" s="22">
        <f>I107*H107</f>
        <v>798</v>
      </c>
      <c r="L107" s="151"/>
    </row>
    <row r="108" spans="1:23" x14ac:dyDescent="0.25">
      <c r="A108" s="15"/>
      <c r="B108" s="100" t="s">
        <v>69</v>
      </c>
      <c r="C108" s="100"/>
      <c r="D108" s="101"/>
      <c r="E108" s="100"/>
      <c r="F108" s="100"/>
      <c r="G108" s="20" t="s">
        <v>19</v>
      </c>
      <c r="H108" s="21">
        <v>11.4</v>
      </c>
      <c r="I108" s="22">
        <v>100</v>
      </c>
      <c r="J108" s="22">
        <f>I108*H108</f>
        <v>1140</v>
      </c>
      <c r="L108" s="151"/>
    </row>
    <row r="109" spans="1:23" x14ac:dyDescent="0.25">
      <c r="A109" s="15"/>
      <c r="B109" s="100" t="s">
        <v>67</v>
      </c>
      <c r="C109" s="100"/>
      <c r="D109" s="101"/>
      <c r="E109" s="100"/>
      <c r="F109" s="100"/>
      <c r="G109" s="20" t="s">
        <v>19</v>
      </c>
      <c r="H109" s="21">
        <v>11.4</v>
      </c>
      <c r="I109" s="38">
        <v>400</v>
      </c>
      <c r="J109" s="39">
        <f t="shared" ref="J109:J112" si="14">I109*H109</f>
        <v>4560</v>
      </c>
      <c r="L109" s="151"/>
    </row>
    <row r="110" spans="1:23" x14ac:dyDescent="0.25">
      <c r="A110" s="23"/>
      <c r="B110" s="100" t="s">
        <v>70</v>
      </c>
      <c r="C110" s="100"/>
      <c r="D110" s="101"/>
      <c r="E110" s="100"/>
      <c r="F110" s="100"/>
      <c r="G110" s="20" t="s">
        <v>19</v>
      </c>
      <c r="H110" s="21">
        <v>11.4</v>
      </c>
      <c r="I110" s="38">
        <v>300</v>
      </c>
      <c r="J110" s="39">
        <f t="shared" si="14"/>
        <v>3420</v>
      </c>
      <c r="L110" s="151"/>
    </row>
    <row r="111" spans="1:23" x14ac:dyDescent="0.25">
      <c r="A111" s="23"/>
      <c r="B111" s="109" t="s">
        <v>71</v>
      </c>
      <c r="C111" s="110"/>
      <c r="D111" s="110"/>
      <c r="E111" s="110"/>
      <c r="F111" s="111"/>
      <c r="G111" s="20" t="s">
        <v>19</v>
      </c>
      <c r="H111" s="21">
        <v>11.4</v>
      </c>
      <c r="I111" s="38">
        <v>180</v>
      </c>
      <c r="J111" s="39">
        <f t="shared" si="14"/>
        <v>2052</v>
      </c>
      <c r="L111" s="151"/>
    </row>
    <row r="112" spans="1:23" x14ac:dyDescent="0.25">
      <c r="A112" s="15"/>
      <c r="B112" s="109" t="s">
        <v>72</v>
      </c>
      <c r="C112" s="110"/>
      <c r="D112" s="110"/>
      <c r="E112" s="110"/>
      <c r="F112" s="111"/>
      <c r="G112" s="20" t="s">
        <v>17</v>
      </c>
      <c r="H112" s="21">
        <v>14.9</v>
      </c>
      <c r="I112" s="38">
        <v>250</v>
      </c>
      <c r="J112" s="39">
        <f t="shared" si="14"/>
        <v>3725</v>
      </c>
      <c r="K112" s="37"/>
      <c r="L112" s="151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23" x14ac:dyDescent="0.25">
      <c r="A113" s="15"/>
      <c r="B113" s="101" t="s">
        <v>137</v>
      </c>
      <c r="C113" s="101"/>
      <c r="D113" s="101"/>
      <c r="E113" s="101"/>
      <c r="F113" s="101"/>
      <c r="G113" s="20" t="s">
        <v>31</v>
      </c>
      <c r="H113" s="21">
        <v>4</v>
      </c>
      <c r="I113" s="22">
        <v>350</v>
      </c>
      <c r="J113" s="22">
        <f t="shared" ref="J113" si="15">I113*H113</f>
        <v>1400</v>
      </c>
      <c r="L113" s="151"/>
    </row>
    <row r="114" spans="1:23" x14ac:dyDescent="0.25">
      <c r="A114" s="32"/>
      <c r="B114" s="120" t="s">
        <v>38</v>
      </c>
      <c r="C114" s="121"/>
      <c r="D114" s="121"/>
      <c r="E114" s="121"/>
      <c r="F114" s="122"/>
      <c r="G114" s="20" t="s">
        <v>34</v>
      </c>
      <c r="H114" s="21">
        <v>3</v>
      </c>
      <c r="I114" s="22">
        <v>700</v>
      </c>
      <c r="J114" s="22">
        <f t="shared" ref="J114:J116" si="16">I114*H114</f>
        <v>2100</v>
      </c>
      <c r="L114" s="151"/>
    </row>
    <row r="115" spans="1:23" x14ac:dyDescent="0.25">
      <c r="A115" s="33"/>
      <c r="B115" s="100" t="s">
        <v>39</v>
      </c>
      <c r="C115" s="100"/>
      <c r="D115" s="101"/>
      <c r="E115" s="100"/>
      <c r="F115" s="100"/>
      <c r="G115" s="20" t="s">
        <v>34</v>
      </c>
      <c r="H115" s="21">
        <v>2</v>
      </c>
      <c r="I115" s="22">
        <v>700</v>
      </c>
      <c r="J115" s="22">
        <f t="shared" si="16"/>
        <v>1400</v>
      </c>
      <c r="L115" s="151"/>
    </row>
    <row r="116" spans="1:23" x14ac:dyDescent="0.25">
      <c r="A116" s="27"/>
      <c r="B116" s="114" t="s">
        <v>33</v>
      </c>
      <c r="C116" s="115"/>
      <c r="D116" s="116"/>
      <c r="E116" s="115"/>
      <c r="F116" s="117"/>
      <c r="G116" s="28" t="s">
        <v>34</v>
      </c>
      <c r="H116" s="29">
        <v>17</v>
      </c>
      <c r="I116" s="30">
        <v>350</v>
      </c>
      <c r="J116" s="30">
        <f t="shared" si="16"/>
        <v>5950</v>
      </c>
      <c r="L116" s="151"/>
    </row>
    <row r="117" spans="1:23" x14ac:dyDescent="0.25">
      <c r="A117" s="31"/>
      <c r="B117" s="118" t="s">
        <v>35</v>
      </c>
      <c r="C117" s="119"/>
      <c r="D117" s="119"/>
      <c r="E117" s="119"/>
      <c r="F117" s="119"/>
      <c r="G117" s="16" t="s">
        <v>2</v>
      </c>
      <c r="H117" s="17">
        <v>0</v>
      </c>
      <c r="I117" s="18">
        <v>0</v>
      </c>
      <c r="J117" s="19">
        <f>SUM(J89:J116)</f>
        <v>68253</v>
      </c>
    </row>
    <row r="118" spans="1:23" x14ac:dyDescent="0.25">
      <c r="A118" s="41"/>
      <c r="B118" s="97" t="s">
        <v>80</v>
      </c>
      <c r="C118" s="98"/>
      <c r="D118" s="98"/>
      <c r="E118" s="98"/>
      <c r="F118" s="99"/>
      <c r="G118" s="16"/>
      <c r="H118" s="17"/>
      <c r="I118" s="18"/>
      <c r="J118" s="19"/>
    </row>
    <row r="119" spans="1:23" x14ac:dyDescent="0.25">
      <c r="A119" s="23"/>
      <c r="B119" s="100" t="s">
        <v>55</v>
      </c>
      <c r="C119" s="100"/>
      <c r="D119" s="101"/>
      <c r="E119" s="100"/>
      <c r="F119" s="100"/>
      <c r="G119" s="20" t="s">
        <v>19</v>
      </c>
      <c r="H119" s="21">
        <v>38.4</v>
      </c>
      <c r="I119" s="38">
        <v>50</v>
      </c>
      <c r="J119" s="39">
        <f t="shared" ref="J119:J127" si="17">I119*H119</f>
        <v>1920</v>
      </c>
      <c r="K119" s="37"/>
      <c r="L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1:23" x14ac:dyDescent="0.25">
      <c r="A120" s="15"/>
      <c r="B120" s="100" t="s">
        <v>56</v>
      </c>
      <c r="C120" s="100"/>
      <c r="D120" s="101"/>
      <c r="E120" s="100"/>
      <c r="F120" s="100"/>
      <c r="G120" s="20" t="s">
        <v>19</v>
      </c>
      <c r="H120" s="21">
        <v>38.4</v>
      </c>
      <c r="I120" s="38">
        <v>250</v>
      </c>
      <c r="J120" s="39">
        <f t="shared" si="17"/>
        <v>9600</v>
      </c>
      <c r="K120" s="37"/>
      <c r="L120" s="151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1:23" x14ac:dyDescent="0.25">
      <c r="A121" s="23"/>
      <c r="B121" s="100" t="s">
        <v>57</v>
      </c>
      <c r="C121" s="100"/>
      <c r="D121" s="101"/>
      <c r="E121" s="100"/>
      <c r="F121" s="100"/>
      <c r="G121" s="20" t="s">
        <v>19</v>
      </c>
      <c r="H121" s="21">
        <v>38.4</v>
      </c>
      <c r="I121" s="38">
        <v>160</v>
      </c>
      <c r="J121" s="39">
        <f t="shared" si="17"/>
        <v>6144</v>
      </c>
      <c r="K121" s="37"/>
      <c r="L121" s="151"/>
      <c r="N121" s="37"/>
      <c r="O121" s="37"/>
      <c r="P121" s="37"/>
      <c r="Q121" s="37"/>
      <c r="R121" s="37"/>
      <c r="S121" s="37"/>
      <c r="T121" s="37"/>
      <c r="U121" s="37"/>
      <c r="V121" s="37"/>
      <c r="W121" s="37"/>
    </row>
    <row r="122" spans="1:23" x14ac:dyDescent="0.25">
      <c r="A122" s="23"/>
      <c r="B122" s="109" t="s">
        <v>58</v>
      </c>
      <c r="C122" s="110"/>
      <c r="D122" s="110"/>
      <c r="E122" s="110"/>
      <c r="F122" s="111"/>
      <c r="G122" s="20" t="s">
        <v>19</v>
      </c>
      <c r="H122" s="21">
        <v>38.4</v>
      </c>
      <c r="I122" s="38">
        <v>160</v>
      </c>
      <c r="J122" s="39">
        <f t="shared" si="17"/>
        <v>6144</v>
      </c>
      <c r="K122" s="37"/>
      <c r="L122" s="151"/>
      <c r="N122" s="37"/>
      <c r="O122" s="37"/>
      <c r="P122" s="37"/>
      <c r="Q122" s="37"/>
      <c r="R122" s="37"/>
      <c r="S122" s="37"/>
      <c r="T122" s="37"/>
      <c r="U122" s="37"/>
      <c r="V122" s="37"/>
      <c r="W122" s="37"/>
    </row>
    <row r="123" spans="1:23" x14ac:dyDescent="0.25">
      <c r="A123" s="23"/>
      <c r="B123" s="109" t="s">
        <v>64</v>
      </c>
      <c r="C123" s="110"/>
      <c r="D123" s="110"/>
      <c r="E123" s="110"/>
      <c r="F123" s="111"/>
      <c r="G123" s="20" t="s">
        <v>19</v>
      </c>
      <c r="H123" s="21">
        <v>38.4</v>
      </c>
      <c r="I123" s="38">
        <v>150</v>
      </c>
      <c r="J123" s="39">
        <f t="shared" si="17"/>
        <v>5760</v>
      </c>
      <c r="L123" s="151"/>
    </row>
    <row r="124" spans="1:23" x14ac:dyDescent="0.25">
      <c r="A124" s="91"/>
      <c r="B124" s="109" t="s">
        <v>134</v>
      </c>
      <c r="C124" s="110"/>
      <c r="D124" s="110"/>
      <c r="E124" s="110"/>
      <c r="F124" s="111"/>
      <c r="G124" s="90" t="s">
        <v>17</v>
      </c>
      <c r="H124" s="21">
        <v>2.1</v>
      </c>
      <c r="I124" s="38">
        <v>550</v>
      </c>
      <c r="J124" s="39">
        <f t="shared" ref="J124" si="18">I124*H124</f>
        <v>1155</v>
      </c>
      <c r="L124" s="151"/>
    </row>
    <row r="125" spans="1:23" x14ac:dyDescent="0.25">
      <c r="A125" s="15"/>
      <c r="B125" s="100" t="s">
        <v>59</v>
      </c>
      <c r="C125" s="100"/>
      <c r="D125" s="101"/>
      <c r="E125" s="100"/>
      <c r="F125" s="100"/>
      <c r="G125" s="20" t="s">
        <v>17</v>
      </c>
      <c r="H125" s="21">
        <v>4.5</v>
      </c>
      <c r="I125" s="38">
        <v>250</v>
      </c>
      <c r="J125" s="39">
        <f t="shared" si="17"/>
        <v>1125</v>
      </c>
      <c r="L125" s="151"/>
    </row>
    <row r="126" spans="1:23" x14ac:dyDescent="0.25">
      <c r="A126" s="15"/>
      <c r="B126" s="100" t="s">
        <v>75</v>
      </c>
      <c r="C126" s="100"/>
      <c r="D126" s="101"/>
      <c r="E126" s="100"/>
      <c r="F126" s="100"/>
      <c r="G126" s="20" t="s">
        <v>17</v>
      </c>
      <c r="H126" s="21">
        <v>4.5</v>
      </c>
      <c r="I126" s="38">
        <v>220</v>
      </c>
      <c r="J126" s="39">
        <f t="shared" si="17"/>
        <v>990</v>
      </c>
      <c r="K126" s="37"/>
      <c r="L126" s="151"/>
      <c r="N126" s="37"/>
      <c r="O126" s="37"/>
      <c r="P126" s="37"/>
      <c r="Q126" s="37"/>
      <c r="R126" s="37"/>
      <c r="S126" s="37"/>
      <c r="T126" s="37"/>
      <c r="U126" s="37"/>
      <c r="V126" s="37"/>
      <c r="W126" s="37"/>
    </row>
    <row r="127" spans="1:23" x14ac:dyDescent="0.25">
      <c r="A127" s="15"/>
      <c r="B127" s="109" t="s">
        <v>65</v>
      </c>
      <c r="C127" s="110"/>
      <c r="D127" s="110"/>
      <c r="E127" s="110"/>
      <c r="F127" s="111"/>
      <c r="G127" s="20" t="s">
        <v>17</v>
      </c>
      <c r="H127" s="21">
        <v>4.5</v>
      </c>
      <c r="I127" s="38">
        <v>150</v>
      </c>
      <c r="J127" s="39">
        <f t="shared" si="17"/>
        <v>675</v>
      </c>
      <c r="K127" s="37"/>
      <c r="L127" s="151"/>
      <c r="N127" s="37"/>
      <c r="O127" s="37"/>
      <c r="P127" s="37"/>
      <c r="Q127" s="37"/>
      <c r="R127" s="37"/>
      <c r="S127" s="37"/>
      <c r="T127" s="37"/>
      <c r="U127" s="37"/>
      <c r="V127" s="37"/>
      <c r="W127" s="37"/>
    </row>
    <row r="128" spans="1:23" x14ac:dyDescent="0.25">
      <c r="A128" s="15"/>
      <c r="B128" s="109" t="s">
        <v>62</v>
      </c>
      <c r="C128" s="110"/>
      <c r="D128" s="110"/>
      <c r="E128" s="110"/>
      <c r="F128" s="111"/>
      <c r="G128" s="20" t="s">
        <v>19</v>
      </c>
      <c r="H128" s="21">
        <v>14.5</v>
      </c>
      <c r="I128" s="38">
        <v>160</v>
      </c>
      <c r="J128" s="39">
        <f>I128*H128</f>
        <v>2320</v>
      </c>
      <c r="L128" s="151"/>
    </row>
    <row r="129" spans="1:23" x14ac:dyDescent="0.25">
      <c r="A129" s="15"/>
      <c r="B129" s="109" t="s">
        <v>66</v>
      </c>
      <c r="C129" s="110"/>
      <c r="D129" s="110"/>
      <c r="E129" s="110"/>
      <c r="F129" s="111"/>
      <c r="G129" s="20" t="s">
        <v>17</v>
      </c>
      <c r="H129" s="21">
        <v>14.6</v>
      </c>
      <c r="I129" s="40">
        <v>90</v>
      </c>
      <c r="J129" s="39">
        <f>I129*H129</f>
        <v>1314</v>
      </c>
      <c r="L129" s="151"/>
    </row>
    <row r="130" spans="1:23" x14ac:dyDescent="0.25">
      <c r="A130" s="15"/>
      <c r="B130" s="100" t="s">
        <v>68</v>
      </c>
      <c r="C130" s="100"/>
      <c r="D130" s="101"/>
      <c r="E130" s="100"/>
      <c r="F130" s="100"/>
      <c r="G130" s="20" t="s">
        <v>19</v>
      </c>
      <c r="H130" s="21">
        <v>14.5</v>
      </c>
      <c r="I130" s="22">
        <v>70</v>
      </c>
      <c r="J130" s="22">
        <f>I130*H130</f>
        <v>1015</v>
      </c>
      <c r="L130" s="151"/>
    </row>
    <row r="131" spans="1:23" x14ac:dyDescent="0.25">
      <c r="A131" s="15"/>
      <c r="B131" s="100" t="s">
        <v>69</v>
      </c>
      <c r="C131" s="100"/>
      <c r="D131" s="101"/>
      <c r="E131" s="100"/>
      <c r="F131" s="100"/>
      <c r="G131" s="20" t="s">
        <v>19</v>
      </c>
      <c r="H131" s="21">
        <v>14.5</v>
      </c>
      <c r="I131" s="22">
        <v>100</v>
      </c>
      <c r="J131" s="22">
        <f>I131*H131</f>
        <v>1450</v>
      </c>
      <c r="L131" s="151"/>
    </row>
    <row r="132" spans="1:23" x14ac:dyDescent="0.25">
      <c r="A132" s="15"/>
      <c r="B132" s="100" t="s">
        <v>67</v>
      </c>
      <c r="C132" s="100"/>
      <c r="D132" s="101"/>
      <c r="E132" s="100"/>
      <c r="F132" s="100"/>
      <c r="G132" s="20" t="s">
        <v>19</v>
      </c>
      <c r="H132" s="21">
        <v>14.5</v>
      </c>
      <c r="I132" s="38">
        <v>400</v>
      </c>
      <c r="J132" s="39">
        <f t="shared" ref="J132:J135" si="19">I132*H132</f>
        <v>5800</v>
      </c>
      <c r="L132" s="151"/>
    </row>
    <row r="133" spans="1:23" x14ac:dyDescent="0.25">
      <c r="A133" s="23"/>
      <c r="B133" s="100" t="s">
        <v>70</v>
      </c>
      <c r="C133" s="100"/>
      <c r="D133" s="101"/>
      <c r="E133" s="100"/>
      <c r="F133" s="100"/>
      <c r="G133" s="20" t="s">
        <v>19</v>
      </c>
      <c r="H133" s="21">
        <v>14.5</v>
      </c>
      <c r="I133" s="38">
        <v>300</v>
      </c>
      <c r="J133" s="39">
        <f t="shared" si="19"/>
        <v>4350</v>
      </c>
      <c r="L133" s="151"/>
    </row>
    <row r="134" spans="1:23" x14ac:dyDescent="0.25">
      <c r="A134" s="23"/>
      <c r="B134" s="109" t="s">
        <v>71</v>
      </c>
      <c r="C134" s="110"/>
      <c r="D134" s="110"/>
      <c r="E134" s="110"/>
      <c r="F134" s="111"/>
      <c r="G134" s="20" t="s">
        <v>19</v>
      </c>
      <c r="H134" s="21">
        <v>14.5</v>
      </c>
      <c r="I134" s="38">
        <v>180</v>
      </c>
      <c r="J134" s="39">
        <f t="shared" si="19"/>
        <v>2610</v>
      </c>
      <c r="L134" s="151"/>
    </row>
    <row r="135" spans="1:23" x14ac:dyDescent="0.25">
      <c r="A135" s="15"/>
      <c r="B135" s="109" t="s">
        <v>72</v>
      </c>
      <c r="C135" s="110"/>
      <c r="D135" s="110"/>
      <c r="E135" s="110"/>
      <c r="F135" s="111"/>
      <c r="G135" s="20" t="s">
        <v>17</v>
      </c>
      <c r="H135" s="21">
        <v>15.5</v>
      </c>
      <c r="I135" s="38">
        <v>250</v>
      </c>
      <c r="J135" s="39">
        <f t="shared" si="19"/>
        <v>3875</v>
      </c>
      <c r="K135" s="37"/>
      <c r="L135" s="151"/>
      <c r="N135" s="37"/>
      <c r="O135" s="37"/>
      <c r="P135" s="37"/>
      <c r="Q135" s="37"/>
      <c r="R135" s="37"/>
      <c r="S135" s="37"/>
      <c r="T135" s="37"/>
      <c r="U135" s="37"/>
      <c r="V135" s="37"/>
      <c r="W135" s="37"/>
    </row>
    <row r="136" spans="1:23" x14ac:dyDescent="0.25">
      <c r="A136" s="15"/>
      <c r="B136" s="100" t="s">
        <v>85</v>
      </c>
      <c r="C136" s="100"/>
      <c r="D136" s="101"/>
      <c r="E136" s="100"/>
      <c r="F136" s="100"/>
      <c r="G136" s="20" t="s">
        <v>29</v>
      </c>
      <c r="H136" s="21">
        <v>1</v>
      </c>
      <c r="I136" s="38">
        <v>1400</v>
      </c>
      <c r="J136" s="39">
        <f t="shared" ref="J136:J140" si="20">I136*H136</f>
        <v>1400</v>
      </c>
      <c r="K136" s="37"/>
      <c r="L136" s="151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1:23" x14ac:dyDescent="0.25">
      <c r="A137" s="27"/>
      <c r="B137" s="114" t="s">
        <v>33</v>
      </c>
      <c r="C137" s="115"/>
      <c r="D137" s="116"/>
      <c r="E137" s="115"/>
      <c r="F137" s="117"/>
      <c r="G137" s="28" t="s">
        <v>34</v>
      </c>
      <c r="H137" s="29">
        <v>11</v>
      </c>
      <c r="I137" s="30">
        <v>350</v>
      </c>
      <c r="J137" s="30">
        <f t="shared" si="20"/>
        <v>3850</v>
      </c>
      <c r="L137" s="151"/>
    </row>
    <row r="138" spans="1:23" x14ac:dyDescent="0.25">
      <c r="A138" s="42"/>
      <c r="B138" s="123" t="s">
        <v>82</v>
      </c>
      <c r="C138" s="124"/>
      <c r="D138" s="124"/>
      <c r="E138" s="124"/>
      <c r="F138" s="125"/>
      <c r="G138" s="20" t="s">
        <v>17</v>
      </c>
      <c r="H138" s="26">
        <v>2</v>
      </c>
      <c r="I138" s="38">
        <v>800</v>
      </c>
      <c r="J138" s="39">
        <f t="shared" si="20"/>
        <v>1600</v>
      </c>
      <c r="K138" s="37"/>
      <c r="L138" s="151"/>
      <c r="N138" s="37"/>
      <c r="O138" s="37"/>
      <c r="P138" s="37"/>
      <c r="Q138" s="37"/>
      <c r="R138" s="37"/>
      <c r="S138" s="37"/>
      <c r="T138" s="37"/>
      <c r="U138" s="37"/>
      <c r="V138" s="37"/>
      <c r="W138" s="37"/>
    </row>
    <row r="139" spans="1:23" x14ac:dyDescent="0.25">
      <c r="A139" s="15"/>
      <c r="B139" s="109" t="s">
        <v>83</v>
      </c>
      <c r="C139" s="110"/>
      <c r="D139" s="110"/>
      <c r="E139" s="110"/>
      <c r="F139" s="111"/>
      <c r="G139" s="20" t="s">
        <v>17</v>
      </c>
      <c r="H139" s="26">
        <v>1.5</v>
      </c>
      <c r="I139" s="38">
        <v>700</v>
      </c>
      <c r="J139" s="39">
        <f t="shared" si="20"/>
        <v>1050</v>
      </c>
      <c r="K139" s="37"/>
      <c r="L139" s="151"/>
      <c r="N139" s="37"/>
      <c r="O139" s="37"/>
      <c r="P139" s="37"/>
      <c r="Q139" s="37"/>
      <c r="R139" s="37"/>
      <c r="S139" s="37"/>
      <c r="T139" s="37"/>
      <c r="U139" s="37"/>
      <c r="V139" s="37"/>
      <c r="W139" s="37"/>
    </row>
    <row r="140" spans="1:23" x14ac:dyDescent="0.25">
      <c r="A140" s="15"/>
      <c r="B140" s="100" t="s">
        <v>84</v>
      </c>
      <c r="C140" s="100"/>
      <c r="D140" s="101"/>
      <c r="E140" s="100"/>
      <c r="F140" s="100"/>
      <c r="G140" s="20" t="s">
        <v>31</v>
      </c>
      <c r="H140" s="21">
        <v>1</v>
      </c>
      <c r="I140" s="38">
        <v>600</v>
      </c>
      <c r="J140" s="39">
        <f t="shared" si="20"/>
        <v>600</v>
      </c>
      <c r="K140" s="37"/>
      <c r="L140" s="151"/>
      <c r="N140" s="37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1:23" x14ac:dyDescent="0.25">
      <c r="A141" s="43"/>
      <c r="B141" s="118" t="s">
        <v>35</v>
      </c>
      <c r="C141" s="119"/>
      <c r="D141" s="119"/>
      <c r="E141" s="119"/>
      <c r="F141" s="119"/>
      <c r="G141" s="16" t="s">
        <v>2</v>
      </c>
      <c r="H141" s="17">
        <v>0</v>
      </c>
      <c r="I141" s="18">
        <v>0</v>
      </c>
      <c r="J141" s="44">
        <f>SUM(J119:J140)</f>
        <v>64747</v>
      </c>
    </row>
    <row r="142" spans="1:23" x14ac:dyDescent="0.25">
      <c r="A142" s="41"/>
      <c r="B142" s="97" t="s">
        <v>86</v>
      </c>
      <c r="C142" s="98"/>
      <c r="D142" s="98"/>
      <c r="E142" s="98"/>
      <c r="F142" s="99"/>
      <c r="G142" s="16"/>
      <c r="H142" s="17"/>
      <c r="I142" s="18"/>
      <c r="J142" s="19"/>
    </row>
    <row r="143" spans="1:23" x14ac:dyDescent="0.25">
      <c r="A143" s="23"/>
      <c r="B143" s="100" t="s">
        <v>55</v>
      </c>
      <c r="C143" s="100"/>
      <c r="D143" s="101"/>
      <c r="E143" s="100"/>
      <c r="F143" s="100"/>
      <c r="G143" s="20" t="s">
        <v>19</v>
      </c>
      <c r="H143" s="21">
        <v>43.7</v>
      </c>
      <c r="I143" s="38">
        <v>50</v>
      </c>
      <c r="J143" s="39">
        <f t="shared" ref="J143:J154" si="21">I143*H143</f>
        <v>2185</v>
      </c>
      <c r="K143" s="37"/>
      <c r="L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</row>
    <row r="144" spans="1:23" x14ac:dyDescent="0.25">
      <c r="A144" s="15"/>
      <c r="B144" s="100" t="s">
        <v>56</v>
      </c>
      <c r="C144" s="100"/>
      <c r="D144" s="101"/>
      <c r="E144" s="100"/>
      <c r="F144" s="100"/>
      <c r="G144" s="20" t="s">
        <v>19</v>
      </c>
      <c r="H144" s="21">
        <v>43.7</v>
      </c>
      <c r="I144" s="38">
        <v>250</v>
      </c>
      <c r="J144" s="39">
        <f t="shared" si="21"/>
        <v>10925</v>
      </c>
      <c r="K144" s="37"/>
      <c r="L144" s="151"/>
      <c r="N144" s="37"/>
      <c r="O144" s="37"/>
      <c r="P144" s="37"/>
      <c r="Q144" s="37"/>
      <c r="R144" s="37"/>
      <c r="S144" s="37"/>
      <c r="T144" s="37"/>
      <c r="U144" s="37"/>
      <c r="V144" s="37"/>
      <c r="W144" s="37"/>
    </row>
    <row r="145" spans="1:23" x14ac:dyDescent="0.25">
      <c r="A145" s="23"/>
      <c r="B145" s="100" t="s">
        <v>57</v>
      </c>
      <c r="C145" s="100"/>
      <c r="D145" s="101"/>
      <c r="E145" s="100"/>
      <c r="F145" s="100"/>
      <c r="G145" s="20" t="s">
        <v>19</v>
      </c>
      <c r="H145" s="21">
        <v>43.7</v>
      </c>
      <c r="I145" s="38">
        <v>160</v>
      </c>
      <c r="J145" s="39">
        <f t="shared" si="21"/>
        <v>6992</v>
      </c>
      <c r="K145" s="37"/>
      <c r="L145" s="151"/>
      <c r="N145" s="37"/>
      <c r="O145" s="37"/>
      <c r="P145" s="37"/>
      <c r="Q145" s="37"/>
      <c r="R145" s="37"/>
      <c r="S145" s="37"/>
      <c r="T145" s="37"/>
      <c r="U145" s="37"/>
      <c r="V145" s="37"/>
      <c r="W145" s="37"/>
    </row>
    <row r="146" spans="1:23" x14ac:dyDescent="0.25">
      <c r="A146" s="23"/>
      <c r="B146" s="109" t="s">
        <v>58</v>
      </c>
      <c r="C146" s="110"/>
      <c r="D146" s="110"/>
      <c r="E146" s="110"/>
      <c r="F146" s="111"/>
      <c r="G146" s="20" t="s">
        <v>19</v>
      </c>
      <c r="H146" s="21">
        <v>43.7</v>
      </c>
      <c r="I146" s="38">
        <v>160</v>
      </c>
      <c r="J146" s="39">
        <f t="shared" si="21"/>
        <v>6992</v>
      </c>
      <c r="K146" s="37"/>
      <c r="L146" s="151"/>
      <c r="N146" s="37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1:23" x14ac:dyDescent="0.25">
      <c r="A147" s="23"/>
      <c r="B147" s="109" t="s">
        <v>64</v>
      </c>
      <c r="C147" s="110"/>
      <c r="D147" s="110"/>
      <c r="E147" s="110"/>
      <c r="F147" s="111"/>
      <c r="G147" s="20" t="s">
        <v>19</v>
      </c>
      <c r="H147" s="21">
        <v>43.7</v>
      </c>
      <c r="I147" s="38">
        <v>150</v>
      </c>
      <c r="J147" s="39">
        <f t="shared" si="21"/>
        <v>6555</v>
      </c>
      <c r="L147" s="151"/>
    </row>
    <row r="148" spans="1:23" x14ac:dyDescent="0.25">
      <c r="A148" s="15"/>
      <c r="B148" s="100" t="s">
        <v>59</v>
      </c>
      <c r="C148" s="100"/>
      <c r="D148" s="101"/>
      <c r="E148" s="100"/>
      <c r="F148" s="100"/>
      <c r="G148" s="20" t="s">
        <v>17</v>
      </c>
      <c r="H148" s="21">
        <v>2.8</v>
      </c>
      <c r="I148" s="38">
        <v>250</v>
      </c>
      <c r="J148" s="39">
        <f t="shared" si="21"/>
        <v>700</v>
      </c>
      <c r="L148" s="151"/>
    </row>
    <row r="149" spans="1:23" x14ac:dyDescent="0.25">
      <c r="A149" s="23"/>
      <c r="B149" s="100" t="s">
        <v>60</v>
      </c>
      <c r="C149" s="100"/>
      <c r="D149" s="101"/>
      <c r="E149" s="100"/>
      <c r="F149" s="100"/>
      <c r="G149" s="20" t="s">
        <v>17</v>
      </c>
      <c r="H149" s="21">
        <v>2.8</v>
      </c>
      <c r="I149" s="38">
        <v>160</v>
      </c>
      <c r="J149" s="39">
        <f t="shared" si="21"/>
        <v>448</v>
      </c>
      <c r="L149" s="151"/>
    </row>
    <row r="150" spans="1:23" x14ac:dyDescent="0.25">
      <c r="A150" s="23"/>
      <c r="B150" s="109" t="s">
        <v>61</v>
      </c>
      <c r="C150" s="110"/>
      <c r="D150" s="110"/>
      <c r="E150" s="110"/>
      <c r="F150" s="111"/>
      <c r="G150" s="20" t="s">
        <v>17</v>
      </c>
      <c r="H150" s="21">
        <v>2.8</v>
      </c>
      <c r="I150" s="38">
        <v>160</v>
      </c>
      <c r="J150" s="39">
        <f t="shared" si="21"/>
        <v>448</v>
      </c>
      <c r="L150" s="151"/>
    </row>
    <row r="151" spans="1:23" x14ac:dyDescent="0.25">
      <c r="A151" s="23"/>
      <c r="B151" s="109" t="s">
        <v>65</v>
      </c>
      <c r="C151" s="110"/>
      <c r="D151" s="110"/>
      <c r="E151" s="110"/>
      <c r="F151" s="111"/>
      <c r="G151" s="20" t="s">
        <v>17</v>
      </c>
      <c r="H151" s="21">
        <v>2.8</v>
      </c>
      <c r="I151" s="38">
        <v>160</v>
      </c>
      <c r="J151" s="39">
        <f t="shared" si="21"/>
        <v>448</v>
      </c>
      <c r="L151" s="151"/>
    </row>
    <row r="152" spans="1:23" x14ac:dyDescent="0.25">
      <c r="A152" s="15"/>
      <c r="B152" s="100" t="s">
        <v>59</v>
      </c>
      <c r="C152" s="100"/>
      <c r="D152" s="101"/>
      <c r="E152" s="100"/>
      <c r="F152" s="100"/>
      <c r="G152" s="20" t="s">
        <v>17</v>
      </c>
      <c r="H152" s="21">
        <v>4.5999999999999996</v>
      </c>
      <c r="I152" s="38">
        <v>250</v>
      </c>
      <c r="J152" s="39">
        <f t="shared" si="21"/>
        <v>1150</v>
      </c>
      <c r="L152" s="151"/>
    </row>
    <row r="153" spans="1:23" x14ac:dyDescent="0.25">
      <c r="A153" s="15"/>
      <c r="B153" s="100" t="s">
        <v>75</v>
      </c>
      <c r="C153" s="100"/>
      <c r="D153" s="101"/>
      <c r="E153" s="100"/>
      <c r="F153" s="100"/>
      <c r="G153" s="20" t="s">
        <v>17</v>
      </c>
      <c r="H153" s="21">
        <v>4.5999999999999996</v>
      </c>
      <c r="I153" s="38">
        <v>220</v>
      </c>
      <c r="J153" s="39">
        <f t="shared" si="21"/>
        <v>1011.9999999999999</v>
      </c>
      <c r="K153" s="37"/>
      <c r="L153" s="151"/>
      <c r="N153" s="37"/>
      <c r="O153" s="37"/>
      <c r="P153" s="37"/>
      <c r="Q153" s="37"/>
      <c r="R153" s="37"/>
      <c r="S153" s="37"/>
      <c r="T153" s="37"/>
      <c r="U153" s="37"/>
      <c r="V153" s="37"/>
      <c r="W153" s="37"/>
    </row>
    <row r="154" spans="1:23" x14ac:dyDescent="0.25">
      <c r="A154" s="15"/>
      <c r="B154" s="109" t="s">
        <v>65</v>
      </c>
      <c r="C154" s="110"/>
      <c r="D154" s="110"/>
      <c r="E154" s="110"/>
      <c r="F154" s="111"/>
      <c r="G154" s="20" t="s">
        <v>17</v>
      </c>
      <c r="H154" s="21">
        <v>4.5999999999999996</v>
      </c>
      <c r="I154" s="38">
        <v>150</v>
      </c>
      <c r="J154" s="39">
        <f t="shared" si="21"/>
        <v>690</v>
      </c>
      <c r="K154" s="37"/>
      <c r="L154" s="151"/>
      <c r="N154" s="37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1:23" x14ac:dyDescent="0.25">
      <c r="A155" s="15"/>
      <c r="B155" s="109" t="s">
        <v>62</v>
      </c>
      <c r="C155" s="110"/>
      <c r="D155" s="110"/>
      <c r="E155" s="110"/>
      <c r="F155" s="111"/>
      <c r="G155" s="20" t="s">
        <v>19</v>
      </c>
      <c r="H155" s="21">
        <v>18.3</v>
      </c>
      <c r="I155" s="38">
        <v>160</v>
      </c>
      <c r="J155" s="39">
        <f>I155*H155</f>
        <v>2928</v>
      </c>
      <c r="L155" s="151"/>
    </row>
    <row r="156" spans="1:23" x14ac:dyDescent="0.25">
      <c r="A156" s="15"/>
      <c r="B156" s="109" t="s">
        <v>66</v>
      </c>
      <c r="C156" s="110"/>
      <c r="D156" s="110"/>
      <c r="E156" s="110"/>
      <c r="F156" s="111"/>
      <c r="G156" s="20" t="s">
        <v>17</v>
      </c>
      <c r="H156" s="21">
        <v>16.600000000000001</v>
      </c>
      <c r="I156" s="40">
        <v>90</v>
      </c>
      <c r="J156" s="39">
        <f>I156*H156</f>
        <v>1494.0000000000002</v>
      </c>
      <c r="L156" s="151"/>
    </row>
    <row r="157" spans="1:23" x14ac:dyDescent="0.25">
      <c r="A157" s="15"/>
      <c r="B157" s="100" t="s">
        <v>68</v>
      </c>
      <c r="C157" s="100"/>
      <c r="D157" s="101"/>
      <c r="E157" s="100"/>
      <c r="F157" s="100"/>
      <c r="G157" s="20" t="s">
        <v>19</v>
      </c>
      <c r="H157" s="21">
        <v>18.3</v>
      </c>
      <c r="I157" s="22">
        <v>70</v>
      </c>
      <c r="J157" s="22">
        <f>I157*H157</f>
        <v>1281</v>
      </c>
      <c r="L157" s="151"/>
    </row>
    <row r="158" spans="1:23" x14ac:dyDescent="0.25">
      <c r="A158" s="15"/>
      <c r="B158" s="100" t="s">
        <v>69</v>
      </c>
      <c r="C158" s="100"/>
      <c r="D158" s="101"/>
      <c r="E158" s="100"/>
      <c r="F158" s="100"/>
      <c r="G158" s="20" t="s">
        <v>19</v>
      </c>
      <c r="H158" s="21">
        <v>18.3</v>
      </c>
      <c r="I158" s="22">
        <v>100</v>
      </c>
      <c r="J158" s="22">
        <f>I158*H158</f>
        <v>1830</v>
      </c>
      <c r="L158" s="151"/>
    </row>
    <row r="159" spans="1:23" x14ac:dyDescent="0.25">
      <c r="A159" s="15"/>
      <c r="B159" s="100" t="s">
        <v>67</v>
      </c>
      <c r="C159" s="100"/>
      <c r="D159" s="101"/>
      <c r="E159" s="100"/>
      <c r="F159" s="100"/>
      <c r="G159" s="20" t="s">
        <v>19</v>
      </c>
      <c r="H159" s="21">
        <v>18.3</v>
      </c>
      <c r="I159" s="38">
        <v>400</v>
      </c>
      <c r="J159" s="39">
        <f t="shared" ref="J159:J162" si="22">I159*H159</f>
        <v>7320</v>
      </c>
      <c r="L159" s="151"/>
    </row>
    <row r="160" spans="1:23" x14ac:dyDescent="0.25">
      <c r="A160" s="23"/>
      <c r="B160" s="100" t="s">
        <v>70</v>
      </c>
      <c r="C160" s="100"/>
      <c r="D160" s="101"/>
      <c r="E160" s="100"/>
      <c r="F160" s="100"/>
      <c r="G160" s="20" t="s">
        <v>19</v>
      </c>
      <c r="H160" s="21">
        <v>18.3</v>
      </c>
      <c r="I160" s="38">
        <v>300</v>
      </c>
      <c r="J160" s="39">
        <f t="shared" si="22"/>
        <v>5490</v>
      </c>
      <c r="L160" s="151"/>
    </row>
    <row r="161" spans="1:23" x14ac:dyDescent="0.25">
      <c r="A161" s="23"/>
      <c r="B161" s="109" t="s">
        <v>71</v>
      </c>
      <c r="C161" s="110"/>
      <c r="D161" s="110"/>
      <c r="E161" s="110"/>
      <c r="F161" s="111"/>
      <c r="G161" s="20" t="s">
        <v>19</v>
      </c>
      <c r="H161" s="21">
        <v>18.3</v>
      </c>
      <c r="I161" s="38">
        <v>180</v>
      </c>
      <c r="J161" s="39">
        <f t="shared" si="22"/>
        <v>3294</v>
      </c>
      <c r="L161" s="151"/>
    </row>
    <row r="162" spans="1:23" x14ac:dyDescent="0.25">
      <c r="A162" s="15"/>
      <c r="B162" s="109" t="s">
        <v>72</v>
      </c>
      <c r="C162" s="110"/>
      <c r="D162" s="110"/>
      <c r="E162" s="110"/>
      <c r="F162" s="111"/>
      <c r="G162" s="20" t="s">
        <v>17</v>
      </c>
      <c r="H162" s="21">
        <v>17.5</v>
      </c>
      <c r="I162" s="38">
        <v>250</v>
      </c>
      <c r="J162" s="39">
        <f t="shared" si="22"/>
        <v>4375</v>
      </c>
      <c r="K162" s="37"/>
      <c r="L162" s="151"/>
      <c r="N162" s="37"/>
      <c r="O162" s="37"/>
      <c r="P162" s="37"/>
      <c r="Q162" s="37"/>
      <c r="R162" s="37"/>
      <c r="S162" s="37"/>
      <c r="T162" s="37"/>
      <c r="U162" s="37"/>
      <c r="V162" s="37"/>
      <c r="W162" s="37"/>
    </row>
    <row r="163" spans="1:23" x14ac:dyDescent="0.25">
      <c r="A163" s="15"/>
      <c r="B163" s="100" t="s">
        <v>81</v>
      </c>
      <c r="C163" s="100"/>
      <c r="D163" s="101"/>
      <c r="E163" s="100"/>
      <c r="F163" s="100"/>
      <c r="G163" s="20" t="s">
        <v>29</v>
      </c>
      <c r="H163" s="21">
        <v>1</v>
      </c>
      <c r="I163" s="38">
        <v>2000</v>
      </c>
      <c r="J163" s="39">
        <f t="shared" ref="J163:J167" si="23">I163*H163</f>
        <v>2000</v>
      </c>
      <c r="K163" s="37"/>
      <c r="L163" s="151"/>
      <c r="N163" s="37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1:23" x14ac:dyDescent="0.25">
      <c r="A164" s="27"/>
      <c r="B164" s="114" t="s">
        <v>33</v>
      </c>
      <c r="C164" s="115"/>
      <c r="D164" s="116"/>
      <c r="E164" s="115"/>
      <c r="F164" s="117"/>
      <c r="G164" s="28" t="s">
        <v>34</v>
      </c>
      <c r="H164" s="29">
        <v>5</v>
      </c>
      <c r="I164" s="30">
        <v>350</v>
      </c>
      <c r="J164" s="30">
        <f t="shared" si="23"/>
        <v>1750</v>
      </c>
      <c r="L164" s="151"/>
    </row>
    <row r="165" spans="1:23" x14ac:dyDescent="0.25">
      <c r="A165" s="42"/>
      <c r="B165" s="123" t="s">
        <v>82</v>
      </c>
      <c r="C165" s="124"/>
      <c r="D165" s="124"/>
      <c r="E165" s="124"/>
      <c r="F165" s="125"/>
      <c r="G165" s="20" t="s">
        <v>17</v>
      </c>
      <c r="H165" s="26">
        <v>2</v>
      </c>
      <c r="I165" s="38">
        <v>800</v>
      </c>
      <c r="J165" s="39">
        <f t="shared" si="23"/>
        <v>1600</v>
      </c>
      <c r="K165" s="37"/>
      <c r="L165" s="151"/>
      <c r="N165" s="37"/>
      <c r="O165" s="37"/>
      <c r="P165" s="37"/>
      <c r="Q165" s="37"/>
      <c r="R165" s="37"/>
      <c r="S165" s="37"/>
      <c r="T165" s="37"/>
      <c r="U165" s="37"/>
      <c r="V165" s="37"/>
      <c r="W165" s="37"/>
    </row>
    <row r="166" spans="1:23" x14ac:dyDescent="0.25">
      <c r="A166" s="15"/>
      <c r="B166" s="109" t="s">
        <v>83</v>
      </c>
      <c r="C166" s="110"/>
      <c r="D166" s="110"/>
      <c r="E166" s="110"/>
      <c r="F166" s="111"/>
      <c r="G166" s="20" t="s">
        <v>17</v>
      </c>
      <c r="H166" s="26">
        <v>1.5</v>
      </c>
      <c r="I166" s="38">
        <v>700</v>
      </c>
      <c r="J166" s="39">
        <f t="shared" si="23"/>
        <v>1050</v>
      </c>
      <c r="K166" s="37"/>
      <c r="L166" s="151"/>
      <c r="N166" s="37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1:23" x14ac:dyDescent="0.25">
      <c r="A167" s="15"/>
      <c r="B167" s="100" t="s">
        <v>84</v>
      </c>
      <c r="C167" s="100"/>
      <c r="D167" s="101"/>
      <c r="E167" s="100"/>
      <c r="F167" s="100"/>
      <c r="G167" s="20" t="s">
        <v>31</v>
      </c>
      <c r="H167" s="21">
        <v>1</v>
      </c>
      <c r="I167" s="38">
        <v>600</v>
      </c>
      <c r="J167" s="39">
        <f t="shared" si="23"/>
        <v>600</v>
      </c>
      <c r="K167" s="37"/>
      <c r="L167" s="151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1:23" x14ac:dyDescent="0.25">
      <c r="A168" s="43"/>
      <c r="B168" s="118" t="s">
        <v>35</v>
      </c>
      <c r="C168" s="119"/>
      <c r="D168" s="119"/>
      <c r="E168" s="119"/>
      <c r="F168" s="119"/>
      <c r="G168" s="16" t="s">
        <v>2</v>
      </c>
      <c r="H168" s="17">
        <v>0</v>
      </c>
      <c r="I168" s="18">
        <v>0</v>
      </c>
      <c r="J168" s="44">
        <f>SUM(J143:J167)</f>
        <v>73557</v>
      </c>
    </row>
    <row r="169" spans="1:23" x14ac:dyDescent="0.25">
      <c r="A169" s="41"/>
      <c r="B169" s="97" t="s">
        <v>87</v>
      </c>
      <c r="C169" s="98"/>
      <c r="D169" s="98"/>
      <c r="E169" s="98"/>
      <c r="F169" s="99"/>
      <c r="G169" s="16"/>
      <c r="H169" s="17"/>
      <c r="I169" s="18"/>
      <c r="J169" s="19"/>
    </row>
    <row r="170" spans="1:23" x14ac:dyDescent="0.25">
      <c r="A170" s="42"/>
      <c r="B170" s="123" t="s">
        <v>88</v>
      </c>
      <c r="C170" s="124"/>
      <c r="D170" s="124"/>
      <c r="E170" s="124"/>
      <c r="F170" s="125"/>
      <c r="G170" s="20" t="s">
        <v>17</v>
      </c>
      <c r="H170" s="26">
        <v>3.3</v>
      </c>
      <c r="I170" s="38">
        <v>350</v>
      </c>
      <c r="J170" s="39">
        <f t="shared" ref="J170:J172" si="24">I170*H170</f>
        <v>1155</v>
      </c>
      <c r="K170" s="37"/>
      <c r="L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1:23" x14ac:dyDescent="0.25">
      <c r="A171" s="15"/>
      <c r="B171" s="120" t="s">
        <v>93</v>
      </c>
      <c r="C171" s="121"/>
      <c r="D171" s="121"/>
      <c r="E171" s="121"/>
      <c r="F171" s="122"/>
      <c r="G171" s="20" t="s">
        <v>19</v>
      </c>
      <c r="H171" s="21">
        <v>10.199999999999999</v>
      </c>
      <c r="I171" s="38">
        <v>100</v>
      </c>
      <c r="J171" s="39">
        <f t="shared" si="24"/>
        <v>1019.9999999999999</v>
      </c>
      <c r="K171" s="37"/>
      <c r="L171" s="151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1:23" x14ac:dyDescent="0.25">
      <c r="A172" s="15"/>
      <c r="B172" s="100" t="s">
        <v>36</v>
      </c>
      <c r="C172" s="100"/>
      <c r="D172" s="101"/>
      <c r="E172" s="100"/>
      <c r="F172" s="100"/>
      <c r="G172" s="20" t="s">
        <v>19</v>
      </c>
      <c r="H172" s="21">
        <v>10.199999999999999</v>
      </c>
      <c r="I172" s="38">
        <v>350</v>
      </c>
      <c r="J172" s="39">
        <f t="shared" si="24"/>
        <v>3569.9999999999995</v>
      </c>
      <c r="K172" s="37"/>
      <c r="L172" s="151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1:23" x14ac:dyDescent="0.25">
      <c r="A173" s="23"/>
      <c r="B173" s="100" t="s">
        <v>55</v>
      </c>
      <c r="C173" s="100"/>
      <c r="D173" s="101"/>
      <c r="E173" s="100"/>
      <c r="F173" s="100"/>
      <c r="G173" s="20" t="s">
        <v>19</v>
      </c>
      <c r="H173" s="21">
        <v>14.6</v>
      </c>
      <c r="I173" s="38">
        <v>50</v>
      </c>
      <c r="J173" s="39">
        <f t="shared" ref="J173:J177" si="25">I173*H173</f>
        <v>730</v>
      </c>
      <c r="K173" s="37"/>
      <c r="L173" s="151"/>
      <c r="N173" s="37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1:23" x14ac:dyDescent="0.25">
      <c r="A174" s="23"/>
      <c r="B174" s="100" t="s">
        <v>57</v>
      </c>
      <c r="C174" s="100"/>
      <c r="D174" s="101"/>
      <c r="E174" s="100"/>
      <c r="F174" s="100"/>
      <c r="G174" s="20" t="s">
        <v>19</v>
      </c>
      <c r="H174" s="21">
        <v>14.6</v>
      </c>
      <c r="I174" s="38">
        <v>160</v>
      </c>
      <c r="J174" s="39">
        <f t="shared" si="25"/>
        <v>2336</v>
      </c>
      <c r="K174" s="37"/>
      <c r="L174" s="151"/>
      <c r="N174" s="37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1:23" x14ac:dyDescent="0.25">
      <c r="A175" s="23"/>
      <c r="B175" s="109" t="s">
        <v>58</v>
      </c>
      <c r="C175" s="110"/>
      <c r="D175" s="110"/>
      <c r="E175" s="110"/>
      <c r="F175" s="111"/>
      <c r="G175" s="20" t="s">
        <v>19</v>
      </c>
      <c r="H175" s="21">
        <v>14.6</v>
      </c>
      <c r="I175" s="38">
        <v>160</v>
      </c>
      <c r="J175" s="39">
        <f t="shared" si="25"/>
        <v>2336</v>
      </c>
      <c r="K175" s="37"/>
      <c r="L175" s="151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1:23" x14ac:dyDescent="0.25">
      <c r="A176" s="23"/>
      <c r="B176" s="100" t="s">
        <v>60</v>
      </c>
      <c r="C176" s="100"/>
      <c r="D176" s="101"/>
      <c r="E176" s="100"/>
      <c r="F176" s="100"/>
      <c r="G176" s="20" t="s">
        <v>17</v>
      </c>
      <c r="H176" s="21">
        <v>5.5</v>
      </c>
      <c r="I176" s="38">
        <v>160</v>
      </c>
      <c r="J176" s="39">
        <f t="shared" si="25"/>
        <v>880</v>
      </c>
      <c r="L176" s="151"/>
    </row>
    <row r="177" spans="1:12" x14ac:dyDescent="0.25">
      <c r="A177" s="23"/>
      <c r="B177" s="109" t="s">
        <v>61</v>
      </c>
      <c r="C177" s="110"/>
      <c r="D177" s="110"/>
      <c r="E177" s="110"/>
      <c r="F177" s="111"/>
      <c r="G177" s="20" t="s">
        <v>17</v>
      </c>
      <c r="H177" s="21">
        <v>5.5</v>
      </c>
      <c r="I177" s="38">
        <v>160</v>
      </c>
      <c r="J177" s="39">
        <f t="shared" si="25"/>
        <v>880</v>
      </c>
      <c r="L177" s="151"/>
    </row>
    <row r="178" spans="1:12" x14ac:dyDescent="0.25">
      <c r="A178" s="15"/>
      <c r="B178" s="100" t="s">
        <v>25</v>
      </c>
      <c r="C178" s="100"/>
      <c r="D178" s="101"/>
      <c r="E178" s="100"/>
      <c r="F178" s="100"/>
      <c r="G178" s="20" t="s">
        <v>19</v>
      </c>
      <c r="H178" s="21">
        <v>3.9</v>
      </c>
      <c r="I178" s="22">
        <v>70</v>
      </c>
      <c r="J178" s="22">
        <f>I178*H178</f>
        <v>273</v>
      </c>
      <c r="L178" s="151"/>
    </row>
    <row r="179" spans="1:12" x14ac:dyDescent="0.25">
      <c r="A179" s="15"/>
      <c r="B179" s="120" t="s">
        <v>89</v>
      </c>
      <c r="C179" s="121"/>
      <c r="D179" s="121"/>
      <c r="E179" s="121"/>
      <c r="F179" s="122"/>
      <c r="G179" s="20" t="s">
        <v>19</v>
      </c>
      <c r="H179" s="21">
        <v>3</v>
      </c>
      <c r="I179" s="22">
        <v>250</v>
      </c>
      <c r="J179" s="22">
        <f t="shared" ref="J179:J181" si="26">I179*H179</f>
        <v>750</v>
      </c>
      <c r="L179" s="151"/>
    </row>
    <row r="180" spans="1:12" x14ac:dyDescent="0.25">
      <c r="A180" s="15"/>
      <c r="B180" s="100" t="s">
        <v>90</v>
      </c>
      <c r="C180" s="100"/>
      <c r="D180" s="101"/>
      <c r="E180" s="100"/>
      <c r="F180" s="100"/>
      <c r="G180" s="20" t="s">
        <v>91</v>
      </c>
      <c r="H180" s="21">
        <v>1</v>
      </c>
      <c r="I180" s="22">
        <v>1000</v>
      </c>
      <c r="J180" s="22">
        <f t="shared" si="26"/>
        <v>1000</v>
      </c>
      <c r="L180" s="151"/>
    </row>
    <row r="181" spans="1:12" x14ac:dyDescent="0.25">
      <c r="A181" s="15"/>
      <c r="B181" s="120" t="s">
        <v>92</v>
      </c>
      <c r="C181" s="121"/>
      <c r="D181" s="121"/>
      <c r="E181" s="121"/>
      <c r="F181" s="122"/>
      <c r="G181" s="20" t="s">
        <v>19</v>
      </c>
      <c r="H181" s="21">
        <v>3.9</v>
      </c>
      <c r="I181" s="22">
        <v>250</v>
      </c>
      <c r="J181" s="22">
        <f t="shared" si="26"/>
        <v>975</v>
      </c>
      <c r="L181" s="151"/>
    </row>
    <row r="182" spans="1:12" x14ac:dyDescent="0.25">
      <c r="A182" s="15"/>
      <c r="B182" s="109" t="s">
        <v>62</v>
      </c>
      <c r="C182" s="110"/>
      <c r="D182" s="110"/>
      <c r="E182" s="110"/>
      <c r="F182" s="111"/>
      <c r="G182" s="20" t="s">
        <v>19</v>
      </c>
      <c r="H182" s="21">
        <v>3.9</v>
      </c>
      <c r="I182" s="38">
        <v>160</v>
      </c>
      <c r="J182" s="39">
        <f>I182*H182</f>
        <v>624</v>
      </c>
      <c r="L182" s="151"/>
    </row>
    <row r="183" spans="1:12" x14ac:dyDescent="0.25">
      <c r="A183" s="15"/>
      <c r="B183" s="109" t="s">
        <v>66</v>
      </c>
      <c r="C183" s="110"/>
      <c r="D183" s="110"/>
      <c r="E183" s="110"/>
      <c r="F183" s="111"/>
      <c r="G183" s="20" t="s">
        <v>17</v>
      </c>
      <c r="H183" s="21">
        <v>8</v>
      </c>
      <c r="I183" s="40">
        <v>90</v>
      </c>
      <c r="J183" s="39">
        <f>I183*H183</f>
        <v>720</v>
      </c>
      <c r="L183" s="151"/>
    </row>
    <row r="184" spans="1:12" x14ac:dyDescent="0.25">
      <c r="A184" s="15"/>
      <c r="B184" s="109" t="s">
        <v>27</v>
      </c>
      <c r="C184" s="110"/>
      <c r="D184" s="110"/>
      <c r="E184" s="110"/>
      <c r="F184" s="111"/>
      <c r="G184" s="20" t="s">
        <v>19</v>
      </c>
      <c r="H184" s="21">
        <v>3.9</v>
      </c>
      <c r="I184" s="22">
        <v>450</v>
      </c>
      <c r="J184" s="22">
        <f t="shared" ref="J184:J186" si="27">I184*H184</f>
        <v>1755</v>
      </c>
      <c r="L184" s="151"/>
    </row>
    <row r="185" spans="1:12" x14ac:dyDescent="0.25">
      <c r="A185" s="15"/>
      <c r="B185" s="101" t="s">
        <v>28</v>
      </c>
      <c r="C185" s="101"/>
      <c r="D185" s="101"/>
      <c r="E185" s="101"/>
      <c r="F185" s="101"/>
      <c r="G185" s="20" t="s">
        <v>31</v>
      </c>
      <c r="H185" s="21">
        <v>2</v>
      </c>
      <c r="I185" s="22">
        <v>350</v>
      </c>
      <c r="J185" s="22">
        <f t="shared" si="27"/>
        <v>700</v>
      </c>
      <c r="L185" s="151"/>
    </row>
    <row r="186" spans="1:12" x14ac:dyDescent="0.25">
      <c r="A186" s="27"/>
      <c r="B186" s="114" t="s">
        <v>33</v>
      </c>
      <c r="C186" s="115"/>
      <c r="D186" s="116"/>
      <c r="E186" s="115"/>
      <c r="F186" s="117"/>
      <c r="G186" s="28" t="s">
        <v>34</v>
      </c>
      <c r="H186" s="29">
        <v>6</v>
      </c>
      <c r="I186" s="30">
        <v>350</v>
      </c>
      <c r="J186" s="30">
        <f t="shared" si="27"/>
        <v>2100</v>
      </c>
      <c r="L186" s="151"/>
    </row>
    <row r="187" spans="1:12" x14ac:dyDescent="0.25">
      <c r="A187" s="43"/>
      <c r="B187" s="118" t="s">
        <v>35</v>
      </c>
      <c r="C187" s="119"/>
      <c r="D187" s="119"/>
      <c r="E187" s="119"/>
      <c r="F187" s="119"/>
      <c r="G187" s="16" t="s">
        <v>2</v>
      </c>
      <c r="H187" s="17">
        <v>0</v>
      </c>
      <c r="I187" s="18">
        <v>0</v>
      </c>
      <c r="J187" s="44">
        <f>SUM(J170:J186)</f>
        <v>21804</v>
      </c>
    </row>
    <row r="188" spans="1:12" x14ac:dyDescent="0.25">
      <c r="A188" s="15"/>
      <c r="B188" s="127" t="s">
        <v>96</v>
      </c>
      <c r="C188" s="128"/>
      <c r="D188" s="128"/>
      <c r="E188" s="128"/>
      <c r="F188" s="128"/>
      <c r="G188" s="46"/>
      <c r="H188" s="47"/>
      <c r="I188" s="48"/>
      <c r="J188" s="45"/>
    </row>
    <row r="189" spans="1:12" x14ac:dyDescent="0.25">
      <c r="A189" s="49"/>
      <c r="B189" s="129" t="s">
        <v>94</v>
      </c>
      <c r="C189" s="130"/>
      <c r="D189" s="130"/>
      <c r="E189" s="130"/>
      <c r="F189" s="131"/>
      <c r="G189" s="50" t="s">
        <v>31</v>
      </c>
      <c r="H189" s="51">
        <v>1</v>
      </c>
      <c r="I189" s="52">
        <v>3000</v>
      </c>
      <c r="J189" s="52">
        <f>I189*H189</f>
        <v>3000</v>
      </c>
    </row>
    <row r="190" spans="1:12" x14ac:dyDescent="0.25">
      <c r="A190" s="53"/>
      <c r="B190" s="126" t="s">
        <v>35</v>
      </c>
      <c r="C190" s="126"/>
      <c r="D190" s="126"/>
      <c r="E190" s="126"/>
      <c r="F190" s="126"/>
      <c r="G190" s="54"/>
      <c r="H190" s="55"/>
      <c r="I190" s="56"/>
      <c r="J190" s="57">
        <f>SUM(J189:J189)</f>
        <v>3000</v>
      </c>
    </row>
    <row r="191" spans="1:12" ht="15" customHeight="1" thickBot="1" x14ac:dyDescent="0.3">
      <c r="A191" s="53"/>
      <c r="B191" s="58"/>
      <c r="C191" s="58"/>
      <c r="D191" s="53"/>
      <c r="E191" s="59" t="s">
        <v>35</v>
      </c>
      <c r="F191" s="58"/>
      <c r="G191" s="60"/>
      <c r="H191" s="61"/>
      <c r="I191" s="62"/>
      <c r="J191" s="63">
        <f>SUM(J190,J187,J168,J141,J117,J87,J57,J35)</f>
        <v>370656</v>
      </c>
    </row>
    <row r="192" spans="1:12" ht="15" customHeight="1" thickBot="1" x14ac:dyDescent="0.3">
      <c r="A192" s="64"/>
      <c r="B192" s="58"/>
      <c r="C192" s="58"/>
      <c r="D192" s="53"/>
      <c r="E192" s="65"/>
      <c r="F192" s="58"/>
      <c r="G192" s="60"/>
      <c r="H192" s="61"/>
      <c r="I192" s="62"/>
      <c r="J192" s="66"/>
    </row>
    <row r="193" spans="1:10" ht="15" customHeight="1" x14ac:dyDescent="0.25">
      <c r="A193" s="2"/>
      <c r="B193" s="67" t="s">
        <v>95</v>
      </c>
      <c r="C193" s="68"/>
      <c r="D193" s="64"/>
      <c r="E193" s="68"/>
      <c r="F193" s="68"/>
      <c r="G193" s="69"/>
      <c r="H193" s="70"/>
      <c r="I193" s="71"/>
      <c r="J193" s="72">
        <f>J191</f>
        <v>370656</v>
      </c>
    </row>
    <row r="195" spans="1:10" ht="15.75" x14ac:dyDescent="0.25">
      <c r="B195" s="92" t="s">
        <v>135</v>
      </c>
      <c r="C195" s="92"/>
      <c r="D195" s="92"/>
      <c r="E195" s="92"/>
      <c r="F195" s="92"/>
      <c r="G195" s="92"/>
      <c r="H195" s="92"/>
      <c r="I195" s="92"/>
      <c r="J195" s="93">
        <v>20000</v>
      </c>
    </row>
    <row r="196" spans="1:10" ht="15.75" x14ac:dyDescent="0.25">
      <c r="B196" s="92"/>
      <c r="C196" s="92"/>
      <c r="D196" s="92"/>
      <c r="E196" s="92"/>
      <c r="F196" s="92"/>
      <c r="G196" s="92"/>
      <c r="H196" s="92"/>
      <c r="I196" s="92"/>
      <c r="J196" s="92"/>
    </row>
    <row r="197" spans="1:10" ht="15.75" x14ac:dyDescent="0.25">
      <c r="B197" s="92" t="s">
        <v>136</v>
      </c>
      <c r="C197" s="92"/>
      <c r="D197" s="92"/>
      <c r="E197" s="92"/>
      <c r="F197" s="92"/>
      <c r="G197" s="92"/>
      <c r="H197" s="92"/>
      <c r="I197" s="92"/>
      <c r="J197" s="94">
        <f>J193-J195</f>
        <v>350656</v>
      </c>
    </row>
  </sheetData>
  <mergeCells count="186">
    <mergeCell ref="B177:F177"/>
    <mergeCell ref="B172:F172"/>
    <mergeCell ref="B167:F167"/>
    <mergeCell ref="B168:F168"/>
    <mergeCell ref="B169:F169"/>
    <mergeCell ref="B173:F173"/>
    <mergeCell ref="B171:F171"/>
    <mergeCell ref="B174:F174"/>
    <mergeCell ref="B190:F190"/>
    <mergeCell ref="B184:F184"/>
    <mergeCell ref="B185:F185"/>
    <mergeCell ref="B186:F186"/>
    <mergeCell ref="B187:F187"/>
    <mergeCell ref="B188:F188"/>
    <mergeCell ref="B189:F189"/>
    <mergeCell ref="B178:F178"/>
    <mergeCell ref="B179:F179"/>
    <mergeCell ref="B180:F180"/>
    <mergeCell ref="B181:F181"/>
    <mergeCell ref="B182:F182"/>
    <mergeCell ref="B183:F183"/>
    <mergeCell ref="B166:F166"/>
    <mergeCell ref="B157:F157"/>
    <mergeCell ref="B158:F158"/>
    <mergeCell ref="B159:F159"/>
    <mergeCell ref="B160:F160"/>
    <mergeCell ref="B161:F161"/>
    <mergeCell ref="B175:F175"/>
    <mergeCell ref="B170:F170"/>
    <mergeCell ref="B176:F176"/>
    <mergeCell ref="B152:F152"/>
    <mergeCell ref="B153:F153"/>
    <mergeCell ref="B154:F154"/>
    <mergeCell ref="B155:F155"/>
    <mergeCell ref="B156:F156"/>
    <mergeCell ref="B162:F162"/>
    <mergeCell ref="B163:F163"/>
    <mergeCell ref="B164:F164"/>
    <mergeCell ref="B165:F165"/>
    <mergeCell ref="B148:F148"/>
    <mergeCell ref="B149:F149"/>
    <mergeCell ref="B150:F150"/>
    <mergeCell ref="B151:F151"/>
    <mergeCell ref="B143:F143"/>
    <mergeCell ref="B144:F144"/>
    <mergeCell ref="B145:F145"/>
    <mergeCell ref="B146:F146"/>
    <mergeCell ref="B147:F147"/>
    <mergeCell ref="B137:F137"/>
    <mergeCell ref="B138:F138"/>
    <mergeCell ref="B139:F139"/>
    <mergeCell ref="B140:F140"/>
    <mergeCell ref="B141:F141"/>
    <mergeCell ref="B142:F142"/>
    <mergeCell ref="B132:F132"/>
    <mergeCell ref="B133:F133"/>
    <mergeCell ref="B134:F134"/>
    <mergeCell ref="B135:F135"/>
    <mergeCell ref="B136:F136"/>
    <mergeCell ref="B126:F126"/>
    <mergeCell ref="B127:F127"/>
    <mergeCell ref="B128:F128"/>
    <mergeCell ref="B129:F129"/>
    <mergeCell ref="B130:F130"/>
    <mergeCell ref="B131:F131"/>
    <mergeCell ref="B119:F119"/>
    <mergeCell ref="B120:F120"/>
    <mergeCell ref="B121:F121"/>
    <mergeCell ref="B122:F122"/>
    <mergeCell ref="B123:F123"/>
    <mergeCell ref="B125:F125"/>
    <mergeCell ref="B124:F124"/>
    <mergeCell ref="B116:F116"/>
    <mergeCell ref="B117:F117"/>
    <mergeCell ref="B118:F118"/>
    <mergeCell ref="B94:F94"/>
    <mergeCell ref="B95:F95"/>
    <mergeCell ref="B96:F96"/>
    <mergeCell ref="B97:F97"/>
    <mergeCell ref="B111:F111"/>
    <mergeCell ref="B112:F112"/>
    <mergeCell ref="B103:F103"/>
    <mergeCell ref="B114:F114"/>
    <mergeCell ref="B115:F115"/>
    <mergeCell ref="B113:F113"/>
    <mergeCell ref="B106:F106"/>
    <mergeCell ref="B107:F107"/>
    <mergeCell ref="B108:F108"/>
    <mergeCell ref="B109:F109"/>
    <mergeCell ref="B110:F110"/>
    <mergeCell ref="B99:F99"/>
    <mergeCell ref="B100:F100"/>
    <mergeCell ref="B101:F101"/>
    <mergeCell ref="B102:F102"/>
    <mergeCell ref="B104:F104"/>
    <mergeCell ref="B105:F105"/>
    <mergeCell ref="B89:F89"/>
    <mergeCell ref="B90:F90"/>
    <mergeCell ref="B91:F91"/>
    <mergeCell ref="B92:F92"/>
    <mergeCell ref="B93:F93"/>
    <mergeCell ref="B98:F98"/>
    <mergeCell ref="B84:F84"/>
    <mergeCell ref="B85:F85"/>
    <mergeCell ref="B86:F86"/>
    <mergeCell ref="B87:F87"/>
    <mergeCell ref="B88:F88"/>
    <mergeCell ref="B80:F80"/>
    <mergeCell ref="B78:F78"/>
    <mergeCell ref="B79:F79"/>
    <mergeCell ref="B81:F81"/>
    <mergeCell ref="B82:F82"/>
    <mergeCell ref="B83:F83"/>
    <mergeCell ref="B73:F73"/>
    <mergeCell ref="B74:F74"/>
    <mergeCell ref="B75:F75"/>
    <mergeCell ref="B76:F76"/>
    <mergeCell ref="B77:F77"/>
    <mergeCell ref="B66:F66"/>
    <mergeCell ref="B71:F71"/>
    <mergeCell ref="B64:F64"/>
    <mergeCell ref="B65:F65"/>
    <mergeCell ref="B67:F67"/>
    <mergeCell ref="B68:F68"/>
    <mergeCell ref="B69:F69"/>
    <mergeCell ref="B72:F72"/>
    <mergeCell ref="B70:F70"/>
    <mergeCell ref="B58:F58"/>
    <mergeCell ref="B59:F59"/>
    <mergeCell ref="B60:F60"/>
    <mergeCell ref="B61:F61"/>
    <mergeCell ref="B62:F62"/>
    <mergeCell ref="B63:F63"/>
    <mergeCell ref="B51:F51"/>
    <mergeCell ref="B53:F53"/>
    <mergeCell ref="B54:F54"/>
    <mergeCell ref="B55:F55"/>
    <mergeCell ref="B56:F56"/>
    <mergeCell ref="B57:F57"/>
    <mergeCell ref="B52:F52"/>
    <mergeCell ref="B46:F46"/>
    <mergeCell ref="B47:F47"/>
    <mergeCell ref="B48:F48"/>
    <mergeCell ref="B49:F49"/>
    <mergeCell ref="B50:F50"/>
    <mergeCell ref="B41:F41"/>
    <mergeCell ref="B42:F42"/>
    <mergeCell ref="B43:F43"/>
    <mergeCell ref="B44:F44"/>
    <mergeCell ref="B45:F45"/>
    <mergeCell ref="B36:F36"/>
    <mergeCell ref="B37:F37"/>
    <mergeCell ref="B39:F39"/>
    <mergeCell ref="B38:F38"/>
    <mergeCell ref="B40:F40"/>
    <mergeCell ref="B28:F28"/>
    <mergeCell ref="B31:F31"/>
    <mergeCell ref="B34:F34"/>
    <mergeCell ref="B35:F35"/>
    <mergeCell ref="B32:F32"/>
    <mergeCell ref="B33:F33"/>
    <mergeCell ref="B29:F29"/>
    <mergeCell ref="B30:F30"/>
    <mergeCell ref="B22:F22"/>
    <mergeCell ref="B23:F23"/>
    <mergeCell ref="B24:F24"/>
    <mergeCell ref="B25:F25"/>
    <mergeCell ref="B26:F26"/>
    <mergeCell ref="B27:F27"/>
    <mergeCell ref="B17:F17"/>
    <mergeCell ref="B18:F18"/>
    <mergeCell ref="B19:F19"/>
    <mergeCell ref="B20:F20"/>
    <mergeCell ref="B21:F21"/>
    <mergeCell ref="B11:F11"/>
    <mergeCell ref="B12:F12"/>
    <mergeCell ref="B13:F13"/>
    <mergeCell ref="B14:F14"/>
    <mergeCell ref="B15:F15"/>
    <mergeCell ref="B16:F16"/>
    <mergeCell ref="A1:J1"/>
    <mergeCell ref="A7:J7"/>
    <mergeCell ref="A8:J8"/>
    <mergeCell ref="A9:J9"/>
    <mergeCell ref="E10:H10"/>
    <mergeCell ref="I10:J1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H12" sqref="H12"/>
    </sheetView>
  </sheetViews>
  <sheetFormatPr defaultRowHeight="15" x14ac:dyDescent="0.25"/>
  <cols>
    <col min="1" max="1" width="6.42578125" customWidth="1"/>
    <col min="8" max="8" width="7.85546875" customWidth="1"/>
  </cols>
  <sheetData>
    <row r="1" spans="1:10" ht="18.75" x14ac:dyDescent="0.3">
      <c r="A1" s="139" t="s">
        <v>97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1" t="s">
        <v>98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.75" x14ac:dyDescent="0.25">
      <c r="A3" s="142" t="s">
        <v>99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x14ac:dyDescent="0.25">
      <c r="A4" s="73"/>
      <c r="B4" s="73"/>
      <c r="C4" s="73"/>
      <c r="D4" s="73"/>
      <c r="E4" s="143" t="s">
        <v>8</v>
      </c>
      <c r="F4" s="143"/>
      <c r="G4" s="143"/>
      <c r="H4" s="143"/>
      <c r="I4" s="144">
        <f>J29</f>
        <v>148177.5</v>
      </c>
      <c r="J4" s="144"/>
    </row>
    <row r="5" spans="1:10" ht="25.5" x14ac:dyDescent="0.25">
      <c r="A5" s="74" t="s">
        <v>9</v>
      </c>
      <c r="B5" s="138" t="s">
        <v>100</v>
      </c>
      <c r="C5" s="138"/>
      <c r="D5" s="138"/>
      <c r="E5" s="138"/>
      <c r="F5" s="138"/>
      <c r="G5" s="75" t="s">
        <v>11</v>
      </c>
      <c r="H5" s="76" t="s">
        <v>12</v>
      </c>
      <c r="I5" s="76" t="s">
        <v>13</v>
      </c>
      <c r="J5" s="76" t="s">
        <v>14</v>
      </c>
    </row>
    <row r="6" spans="1:10" x14ac:dyDescent="0.25">
      <c r="A6" s="77">
        <v>1</v>
      </c>
      <c r="B6" s="132">
        <v>2</v>
      </c>
      <c r="C6" s="132"/>
      <c r="D6" s="132"/>
      <c r="E6" s="132"/>
      <c r="F6" s="132"/>
      <c r="G6" s="77">
        <v>3</v>
      </c>
      <c r="H6" s="77">
        <v>4</v>
      </c>
      <c r="I6" s="77">
        <v>5</v>
      </c>
      <c r="J6" s="77">
        <v>6</v>
      </c>
    </row>
    <row r="7" spans="1:10" x14ac:dyDescent="0.25">
      <c r="A7" s="78"/>
      <c r="B7" s="133" t="s">
        <v>101</v>
      </c>
      <c r="C7" s="134"/>
      <c r="D7" s="134"/>
      <c r="E7" s="134"/>
      <c r="F7" s="135"/>
      <c r="G7" s="79" t="s">
        <v>31</v>
      </c>
      <c r="H7" s="80">
        <v>10</v>
      </c>
      <c r="I7" s="81">
        <v>400</v>
      </c>
      <c r="J7" s="81">
        <f>I7*H7</f>
        <v>4000</v>
      </c>
    </row>
    <row r="8" spans="1:10" x14ac:dyDescent="0.25">
      <c r="A8" s="82"/>
      <c r="B8" s="136" t="s">
        <v>102</v>
      </c>
      <c r="C8" s="136"/>
      <c r="D8" s="137"/>
      <c r="E8" s="136"/>
      <c r="F8" s="136"/>
      <c r="G8" s="79" t="s">
        <v>31</v>
      </c>
      <c r="H8" s="83">
        <v>31</v>
      </c>
      <c r="I8" s="84">
        <v>260</v>
      </c>
      <c r="J8" s="81">
        <f>I8*H8</f>
        <v>8060</v>
      </c>
    </row>
    <row r="9" spans="1:10" x14ac:dyDescent="0.25">
      <c r="A9" s="82"/>
      <c r="B9" s="136" t="s">
        <v>103</v>
      </c>
      <c r="C9" s="136"/>
      <c r="D9" s="137"/>
      <c r="E9" s="136"/>
      <c r="F9" s="136"/>
      <c r="G9" s="79" t="s">
        <v>31</v>
      </c>
      <c r="H9" s="80">
        <v>13</v>
      </c>
      <c r="I9" s="81">
        <v>300</v>
      </c>
      <c r="J9" s="81">
        <f t="shared" ref="J9:J26" si="0">I9*H9</f>
        <v>3900</v>
      </c>
    </row>
    <row r="10" spans="1:10" x14ac:dyDescent="0.25">
      <c r="A10" s="82"/>
      <c r="B10" s="136" t="s">
        <v>104</v>
      </c>
      <c r="C10" s="136"/>
      <c r="D10" s="137"/>
      <c r="E10" s="136"/>
      <c r="F10" s="136"/>
      <c r="G10" s="79" t="s">
        <v>31</v>
      </c>
      <c r="H10" s="83">
        <v>5</v>
      </c>
      <c r="I10" s="84">
        <v>180</v>
      </c>
      <c r="J10" s="81">
        <f t="shared" si="0"/>
        <v>900</v>
      </c>
    </row>
    <row r="11" spans="1:10" x14ac:dyDescent="0.25">
      <c r="A11" s="78"/>
      <c r="B11" s="133" t="s">
        <v>105</v>
      </c>
      <c r="C11" s="134"/>
      <c r="D11" s="134"/>
      <c r="E11" s="134"/>
      <c r="F11" s="135"/>
      <c r="G11" s="79" t="s">
        <v>31</v>
      </c>
      <c r="H11" s="80">
        <v>160</v>
      </c>
      <c r="I11" s="85">
        <v>375</v>
      </c>
      <c r="J11" s="81">
        <f>I11*H11</f>
        <v>60000</v>
      </c>
    </row>
    <row r="12" spans="1:10" x14ac:dyDescent="0.25">
      <c r="A12" s="82"/>
      <c r="B12" s="136" t="s">
        <v>106</v>
      </c>
      <c r="C12" s="136"/>
      <c r="D12" s="137"/>
      <c r="E12" s="136"/>
      <c r="F12" s="136"/>
      <c r="G12" s="79" t="s">
        <v>31</v>
      </c>
      <c r="H12" s="83">
        <v>2</v>
      </c>
      <c r="I12" s="84">
        <v>260</v>
      </c>
      <c r="J12" s="81">
        <f t="shared" ref="J12" si="1">I12*H12</f>
        <v>520</v>
      </c>
    </row>
    <row r="13" spans="1:10" x14ac:dyDescent="0.25">
      <c r="A13" s="82"/>
      <c r="B13" s="136" t="s">
        <v>107</v>
      </c>
      <c r="C13" s="136"/>
      <c r="D13" s="137"/>
      <c r="E13" s="136"/>
      <c r="F13" s="136"/>
      <c r="G13" s="79" t="s">
        <v>31</v>
      </c>
      <c r="H13" s="83">
        <v>7</v>
      </c>
      <c r="I13" s="84">
        <v>620</v>
      </c>
      <c r="J13" s="81">
        <f t="shared" si="0"/>
        <v>4340</v>
      </c>
    </row>
    <row r="14" spans="1:10" x14ac:dyDescent="0.25">
      <c r="A14" s="82"/>
      <c r="B14" s="145" t="s">
        <v>108</v>
      </c>
      <c r="C14" s="146"/>
      <c r="D14" s="146"/>
      <c r="E14" s="146"/>
      <c r="F14" s="147"/>
      <c r="G14" s="79" t="s">
        <v>31</v>
      </c>
      <c r="H14" s="83">
        <v>4</v>
      </c>
      <c r="I14" s="84">
        <v>730</v>
      </c>
      <c r="J14" s="81">
        <f t="shared" si="0"/>
        <v>2920</v>
      </c>
    </row>
    <row r="15" spans="1:10" x14ac:dyDescent="0.25">
      <c r="A15" s="82"/>
      <c r="B15" s="136" t="s">
        <v>109</v>
      </c>
      <c r="C15" s="136"/>
      <c r="D15" s="137"/>
      <c r="E15" s="136"/>
      <c r="F15" s="136"/>
      <c r="G15" s="79" t="s">
        <v>31</v>
      </c>
      <c r="H15" s="83">
        <v>20</v>
      </c>
      <c r="I15" s="84">
        <v>35</v>
      </c>
      <c r="J15" s="81">
        <f t="shared" si="0"/>
        <v>700</v>
      </c>
    </row>
    <row r="16" spans="1:10" x14ac:dyDescent="0.25">
      <c r="A16" s="82"/>
      <c r="B16" s="136" t="s">
        <v>110</v>
      </c>
      <c r="C16" s="136"/>
      <c r="D16" s="137"/>
      <c r="E16" s="136"/>
      <c r="F16" s="136"/>
      <c r="G16" s="79" t="s">
        <v>31</v>
      </c>
      <c r="H16" s="83">
        <v>5</v>
      </c>
      <c r="I16" s="84">
        <v>40</v>
      </c>
      <c r="J16" s="81">
        <f t="shared" si="0"/>
        <v>200</v>
      </c>
    </row>
    <row r="17" spans="1:10" x14ac:dyDescent="0.25">
      <c r="A17" s="82"/>
      <c r="B17" s="136" t="s">
        <v>111</v>
      </c>
      <c r="C17" s="136"/>
      <c r="D17" s="137"/>
      <c r="E17" s="136"/>
      <c r="F17" s="136"/>
      <c r="G17" s="79" t="s">
        <v>31</v>
      </c>
      <c r="H17" s="83">
        <v>2</v>
      </c>
      <c r="I17" s="84">
        <v>60</v>
      </c>
      <c r="J17" s="81">
        <f t="shared" si="0"/>
        <v>120</v>
      </c>
    </row>
    <row r="18" spans="1:10" x14ac:dyDescent="0.25">
      <c r="A18" s="82"/>
      <c r="B18" s="136" t="s">
        <v>112</v>
      </c>
      <c r="C18" s="136"/>
      <c r="D18" s="137"/>
      <c r="E18" s="136"/>
      <c r="F18" s="136"/>
      <c r="G18" s="79" t="s">
        <v>31</v>
      </c>
      <c r="H18" s="80">
        <v>5</v>
      </c>
      <c r="I18" s="81">
        <v>250</v>
      </c>
      <c r="J18" s="81">
        <f t="shared" si="0"/>
        <v>1250</v>
      </c>
    </row>
    <row r="19" spans="1:10" x14ac:dyDescent="0.25">
      <c r="A19" s="82"/>
      <c r="B19" s="136" t="s">
        <v>113</v>
      </c>
      <c r="C19" s="136"/>
      <c r="D19" s="137"/>
      <c r="E19" s="136"/>
      <c r="F19" s="136"/>
      <c r="G19" s="79" t="s">
        <v>114</v>
      </c>
      <c r="H19" s="83">
        <v>12</v>
      </c>
      <c r="I19" s="84">
        <v>300</v>
      </c>
      <c r="J19" s="81">
        <f t="shared" si="0"/>
        <v>3600</v>
      </c>
    </row>
    <row r="20" spans="1:10" x14ac:dyDescent="0.25">
      <c r="A20" s="82"/>
      <c r="B20" s="136" t="s">
        <v>115</v>
      </c>
      <c r="C20" s="136"/>
      <c r="D20" s="137"/>
      <c r="E20" s="136"/>
      <c r="F20" s="136"/>
      <c r="G20" s="79" t="s">
        <v>114</v>
      </c>
      <c r="H20" s="83">
        <v>4</v>
      </c>
      <c r="I20" s="84">
        <v>600</v>
      </c>
      <c r="J20" s="81">
        <f t="shared" si="0"/>
        <v>2400</v>
      </c>
    </row>
    <row r="21" spans="1:10" x14ac:dyDescent="0.25">
      <c r="A21" s="82"/>
      <c r="B21" s="145" t="s">
        <v>116</v>
      </c>
      <c r="C21" s="146"/>
      <c r="D21" s="146"/>
      <c r="E21" s="146"/>
      <c r="F21" s="147"/>
      <c r="G21" s="79" t="s">
        <v>31</v>
      </c>
      <c r="H21" s="83">
        <v>8</v>
      </c>
      <c r="I21" s="84">
        <v>380</v>
      </c>
      <c r="J21" s="81">
        <f t="shared" si="0"/>
        <v>3040</v>
      </c>
    </row>
    <row r="22" spans="1:10" x14ac:dyDescent="0.25">
      <c r="A22" s="82"/>
      <c r="B22" s="136" t="s">
        <v>117</v>
      </c>
      <c r="C22" s="136"/>
      <c r="D22" s="137"/>
      <c r="E22" s="136"/>
      <c r="F22" s="136"/>
      <c r="G22" s="79" t="s">
        <v>31</v>
      </c>
      <c r="H22" s="80">
        <v>20</v>
      </c>
      <c r="I22" s="81">
        <v>140</v>
      </c>
      <c r="J22" s="81">
        <f t="shared" si="0"/>
        <v>2800</v>
      </c>
    </row>
    <row r="23" spans="1:10" x14ac:dyDescent="0.25">
      <c r="A23" s="82"/>
      <c r="B23" s="145" t="s">
        <v>118</v>
      </c>
      <c r="C23" s="146"/>
      <c r="D23" s="146"/>
      <c r="E23" s="146"/>
      <c r="F23" s="147"/>
      <c r="G23" s="79" t="s">
        <v>31</v>
      </c>
      <c r="H23" s="86">
        <v>14</v>
      </c>
      <c r="I23" s="84">
        <v>150</v>
      </c>
      <c r="J23" s="81">
        <f>I23*H23</f>
        <v>2100</v>
      </c>
    </row>
    <row r="24" spans="1:10" x14ac:dyDescent="0.25">
      <c r="A24" s="82"/>
      <c r="B24" s="145" t="s">
        <v>119</v>
      </c>
      <c r="C24" s="146"/>
      <c r="D24" s="146"/>
      <c r="E24" s="146"/>
      <c r="F24" s="147"/>
      <c r="G24" s="79" t="s">
        <v>120</v>
      </c>
      <c r="H24" s="83">
        <v>2</v>
      </c>
      <c r="I24" s="84">
        <v>500</v>
      </c>
      <c r="J24" s="81">
        <f t="shared" ref="J24" si="2">I24*H24</f>
        <v>1000</v>
      </c>
    </row>
    <row r="25" spans="1:10" x14ac:dyDescent="0.25">
      <c r="A25" s="82"/>
      <c r="B25" s="136" t="s">
        <v>121</v>
      </c>
      <c r="C25" s="136"/>
      <c r="D25" s="137"/>
      <c r="E25" s="136"/>
      <c r="F25" s="136"/>
      <c r="G25" s="79" t="s">
        <v>120</v>
      </c>
      <c r="H25" s="83">
        <v>1</v>
      </c>
      <c r="I25" s="84">
        <v>10000</v>
      </c>
      <c r="J25" s="81">
        <f t="shared" si="0"/>
        <v>10000</v>
      </c>
    </row>
    <row r="26" spans="1:10" x14ac:dyDescent="0.25">
      <c r="A26" s="82"/>
      <c r="B26" s="145" t="s">
        <v>122</v>
      </c>
      <c r="C26" s="146"/>
      <c r="D26" s="146"/>
      <c r="E26" s="146"/>
      <c r="F26" s="147"/>
      <c r="G26" s="79" t="s">
        <v>120</v>
      </c>
      <c r="H26" s="83">
        <v>1</v>
      </c>
      <c r="I26" s="84">
        <v>10000</v>
      </c>
      <c r="J26" s="81">
        <f t="shared" si="0"/>
        <v>10000</v>
      </c>
    </row>
    <row r="27" spans="1:10" x14ac:dyDescent="0.25">
      <c r="A27" s="82"/>
      <c r="B27" s="145" t="s">
        <v>123</v>
      </c>
      <c r="C27" s="146"/>
      <c r="D27" s="146"/>
      <c r="E27" s="146"/>
      <c r="F27" s="147"/>
      <c r="G27" s="79" t="s">
        <v>31</v>
      </c>
      <c r="H27" s="83">
        <v>1</v>
      </c>
      <c r="I27" s="84">
        <v>7000</v>
      </c>
      <c r="J27" s="81">
        <f>I27*H27</f>
        <v>7000</v>
      </c>
    </row>
    <row r="28" spans="1:10" x14ac:dyDescent="0.25">
      <c r="A28" s="82"/>
      <c r="B28" s="145" t="s">
        <v>124</v>
      </c>
      <c r="C28" s="146"/>
      <c r="D28" s="146"/>
      <c r="E28" s="146"/>
      <c r="F28" s="147"/>
      <c r="G28" s="79" t="s">
        <v>125</v>
      </c>
      <c r="H28" s="83">
        <v>15</v>
      </c>
      <c r="I28" s="84"/>
      <c r="J28" s="81">
        <f>SUM(J7:J27)*0.15</f>
        <v>19327.5</v>
      </c>
    </row>
    <row r="29" spans="1:10" x14ac:dyDescent="0.25">
      <c r="A29" s="82"/>
      <c r="B29" s="145" t="s">
        <v>126</v>
      </c>
      <c r="C29" s="146"/>
      <c r="D29" s="146"/>
      <c r="E29" s="146"/>
      <c r="F29" s="147"/>
      <c r="G29" s="79"/>
      <c r="H29" s="83"/>
      <c r="I29" s="84"/>
      <c r="J29" s="81">
        <f>SUM(J7:J28)</f>
        <v>148177.5</v>
      </c>
    </row>
  </sheetData>
  <mergeCells count="30">
    <mergeCell ref="B26:F26"/>
    <mergeCell ref="B27:F27"/>
    <mergeCell ref="B28:F28"/>
    <mergeCell ref="B29:F29"/>
    <mergeCell ref="B22:F22"/>
    <mergeCell ref="B23:F23"/>
    <mergeCell ref="B24:F24"/>
    <mergeCell ref="B25:F25"/>
    <mergeCell ref="B10:F10"/>
    <mergeCell ref="B18:F18"/>
    <mergeCell ref="B19:F19"/>
    <mergeCell ref="B20:F20"/>
    <mergeCell ref="B21:F21"/>
    <mergeCell ref="B17:F17"/>
    <mergeCell ref="B16:F16"/>
    <mergeCell ref="B11:F11"/>
    <mergeCell ref="B12:F12"/>
    <mergeCell ref="B13:F13"/>
    <mergeCell ref="B14:F14"/>
    <mergeCell ref="B15:F15"/>
    <mergeCell ref="A1:J1"/>
    <mergeCell ref="A2:J2"/>
    <mergeCell ref="A3:J3"/>
    <mergeCell ref="E4:H4"/>
    <mergeCell ref="I4:J4"/>
    <mergeCell ref="B6:F6"/>
    <mergeCell ref="B7:F7"/>
    <mergeCell ref="B8:F8"/>
    <mergeCell ref="B9:F9"/>
    <mergeCell ref="B5:F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1" sqref="H1"/>
    </sheetView>
  </sheetViews>
  <sheetFormatPr defaultRowHeight="15" x14ac:dyDescent="0.25"/>
  <sheetData>
    <row r="1" spans="1:8" x14ac:dyDescent="0.25">
      <c r="A1" s="87" t="s">
        <v>9</v>
      </c>
      <c r="B1" s="95" t="s">
        <v>127</v>
      </c>
      <c r="C1" s="95"/>
      <c r="D1" s="95"/>
      <c r="E1" s="95"/>
      <c r="F1" s="95"/>
      <c r="G1" s="11" t="s">
        <v>11</v>
      </c>
      <c r="H1" s="12" t="s">
        <v>12</v>
      </c>
    </row>
    <row r="2" spans="1:8" x14ac:dyDescent="0.25">
      <c r="A2" s="14">
        <v>1</v>
      </c>
      <c r="B2" s="96">
        <v>2</v>
      </c>
      <c r="C2" s="96"/>
      <c r="D2" s="96"/>
      <c r="E2" s="96"/>
      <c r="F2" s="96"/>
      <c r="G2" s="14">
        <v>3</v>
      </c>
      <c r="H2" s="14">
        <v>4</v>
      </c>
    </row>
    <row r="3" spans="1:8" x14ac:dyDescent="0.25">
      <c r="A3" s="88"/>
      <c r="B3" s="148" t="s">
        <v>15</v>
      </c>
      <c r="C3" s="149"/>
      <c r="D3" s="149"/>
      <c r="E3" s="149"/>
      <c r="F3" s="150"/>
      <c r="G3" s="88"/>
      <c r="H3" s="88"/>
    </row>
    <row r="4" spans="1:8" x14ac:dyDescent="0.25">
      <c r="A4" s="23"/>
      <c r="B4" s="120" t="s">
        <v>128</v>
      </c>
      <c r="C4" s="121"/>
      <c r="D4" s="121"/>
      <c r="E4" s="121"/>
      <c r="F4" s="122"/>
      <c r="G4" s="20" t="s">
        <v>19</v>
      </c>
      <c r="H4" s="21">
        <v>14.6</v>
      </c>
    </row>
    <row r="5" spans="1:8" x14ac:dyDescent="0.25">
      <c r="A5" s="23"/>
      <c r="B5" s="100" t="s">
        <v>129</v>
      </c>
      <c r="C5" s="100"/>
      <c r="D5" s="101"/>
      <c r="E5" s="100"/>
      <c r="F5" s="100"/>
      <c r="G5" s="20" t="s">
        <v>19</v>
      </c>
      <c r="H5" s="21">
        <v>1.8</v>
      </c>
    </row>
    <row r="6" spans="1:8" x14ac:dyDescent="0.25">
      <c r="A6" s="88"/>
      <c r="B6" s="148" t="s">
        <v>130</v>
      </c>
      <c r="C6" s="149"/>
      <c r="D6" s="149"/>
      <c r="E6" s="149"/>
      <c r="F6" s="150"/>
      <c r="G6" s="88"/>
      <c r="H6" s="88"/>
    </row>
    <row r="7" spans="1:8" x14ac:dyDescent="0.25">
      <c r="A7" s="23"/>
      <c r="B7" s="120" t="s">
        <v>128</v>
      </c>
      <c r="C7" s="121"/>
      <c r="D7" s="121"/>
      <c r="E7" s="121"/>
      <c r="F7" s="122"/>
      <c r="G7" s="20" t="s">
        <v>19</v>
      </c>
      <c r="H7" s="21">
        <v>20.8</v>
      </c>
    </row>
    <row r="8" spans="1:8" x14ac:dyDescent="0.25">
      <c r="A8" s="23"/>
      <c r="B8" s="100" t="s">
        <v>129</v>
      </c>
      <c r="C8" s="100"/>
      <c r="D8" s="101"/>
      <c r="E8" s="100"/>
      <c r="F8" s="100"/>
      <c r="G8" s="20" t="s">
        <v>19</v>
      </c>
      <c r="H8" s="21">
        <v>3.7</v>
      </c>
    </row>
    <row r="9" spans="1:8" x14ac:dyDescent="0.25">
      <c r="A9" s="23"/>
      <c r="B9" s="97" t="s">
        <v>51</v>
      </c>
      <c r="C9" s="98"/>
      <c r="D9" s="98"/>
      <c r="E9" s="98"/>
      <c r="F9" s="99"/>
      <c r="G9" s="16"/>
      <c r="H9" s="17"/>
    </row>
    <row r="10" spans="1:8" x14ac:dyDescent="0.25">
      <c r="A10" s="23"/>
      <c r="B10" s="109" t="s">
        <v>131</v>
      </c>
      <c r="C10" s="110"/>
      <c r="D10" s="110"/>
      <c r="E10" s="110"/>
      <c r="F10" s="111"/>
      <c r="G10" s="20" t="s">
        <v>19</v>
      </c>
      <c r="H10" s="21">
        <v>25.8</v>
      </c>
    </row>
    <row r="11" spans="1:8" x14ac:dyDescent="0.25">
      <c r="A11" s="23"/>
      <c r="B11" s="100" t="s">
        <v>129</v>
      </c>
      <c r="C11" s="100"/>
      <c r="D11" s="101"/>
      <c r="E11" s="100"/>
      <c r="F11" s="100"/>
      <c r="G11" s="20" t="s">
        <v>19</v>
      </c>
      <c r="H11" s="21">
        <v>2.2999999999999998</v>
      </c>
    </row>
    <row r="12" spans="1:8" x14ac:dyDescent="0.25">
      <c r="A12" s="23"/>
      <c r="B12" s="109" t="s">
        <v>132</v>
      </c>
      <c r="C12" s="110"/>
      <c r="D12" s="110"/>
      <c r="E12" s="110"/>
      <c r="F12" s="111"/>
      <c r="G12" s="20" t="s">
        <v>19</v>
      </c>
      <c r="H12" s="21">
        <f>8.1/1.15*1.07</f>
        <v>7.5365217391304355</v>
      </c>
    </row>
    <row r="13" spans="1:8" x14ac:dyDescent="0.25">
      <c r="A13" s="23"/>
      <c r="B13" s="97" t="s">
        <v>79</v>
      </c>
      <c r="C13" s="98"/>
      <c r="D13" s="98"/>
      <c r="E13" s="98"/>
      <c r="F13" s="99"/>
      <c r="G13" s="16"/>
      <c r="H13" s="17"/>
    </row>
    <row r="14" spans="1:8" x14ac:dyDescent="0.25">
      <c r="A14" s="23"/>
      <c r="B14" s="109" t="s">
        <v>131</v>
      </c>
      <c r="C14" s="110"/>
      <c r="D14" s="110"/>
      <c r="E14" s="110"/>
      <c r="F14" s="111"/>
      <c r="G14" s="20" t="s">
        <v>19</v>
      </c>
      <c r="H14" s="21">
        <v>37.700000000000003</v>
      </c>
    </row>
    <row r="15" spans="1:8" x14ac:dyDescent="0.25">
      <c r="A15" s="23"/>
      <c r="B15" s="100" t="s">
        <v>128</v>
      </c>
      <c r="C15" s="100"/>
      <c r="D15" s="101"/>
      <c r="E15" s="100"/>
      <c r="F15" s="100"/>
      <c r="G15" s="20" t="s">
        <v>19</v>
      </c>
      <c r="H15" s="21">
        <v>3.5</v>
      </c>
    </row>
    <row r="16" spans="1:8" x14ac:dyDescent="0.25">
      <c r="A16" s="23"/>
      <c r="B16" s="109" t="s">
        <v>132</v>
      </c>
      <c r="C16" s="110"/>
      <c r="D16" s="110"/>
      <c r="E16" s="110"/>
      <c r="F16" s="111"/>
      <c r="G16" s="20" t="s">
        <v>19</v>
      </c>
      <c r="H16" s="21">
        <f>14.7/1.15*1.07</f>
        <v>13.677391304347827</v>
      </c>
    </row>
    <row r="17" spans="1:8" x14ac:dyDescent="0.25">
      <c r="A17" s="23"/>
      <c r="B17" s="97" t="s">
        <v>80</v>
      </c>
      <c r="C17" s="98"/>
      <c r="D17" s="98"/>
      <c r="E17" s="98"/>
      <c r="F17" s="99"/>
      <c r="G17" s="16"/>
      <c r="H17" s="17"/>
    </row>
    <row r="18" spans="1:8" x14ac:dyDescent="0.25">
      <c r="A18" s="23"/>
      <c r="B18" s="109" t="s">
        <v>131</v>
      </c>
      <c r="C18" s="110"/>
      <c r="D18" s="110"/>
      <c r="E18" s="110"/>
      <c r="F18" s="111"/>
      <c r="G18" s="20" t="s">
        <v>19</v>
      </c>
      <c r="H18" s="21">
        <v>44.2</v>
      </c>
    </row>
    <row r="19" spans="1:8" x14ac:dyDescent="0.25">
      <c r="A19" s="23"/>
      <c r="B19" s="109" t="s">
        <v>132</v>
      </c>
      <c r="C19" s="110"/>
      <c r="D19" s="110"/>
      <c r="E19" s="110"/>
      <c r="F19" s="111"/>
      <c r="G19" s="20" t="s">
        <v>19</v>
      </c>
      <c r="H19" s="21">
        <f>16.7/1.15*1.07</f>
        <v>15.538260869565219</v>
      </c>
    </row>
    <row r="20" spans="1:8" x14ac:dyDescent="0.25">
      <c r="A20" s="23"/>
      <c r="B20" s="97" t="s">
        <v>86</v>
      </c>
      <c r="C20" s="98"/>
      <c r="D20" s="98"/>
      <c r="E20" s="98"/>
      <c r="F20" s="99"/>
      <c r="G20" s="16"/>
      <c r="H20" s="17"/>
    </row>
    <row r="21" spans="1:8" x14ac:dyDescent="0.25">
      <c r="A21" s="23"/>
      <c r="B21" s="109" t="s">
        <v>131</v>
      </c>
      <c r="C21" s="110"/>
      <c r="D21" s="110"/>
      <c r="E21" s="110"/>
      <c r="F21" s="111"/>
      <c r="G21" s="20" t="s">
        <v>19</v>
      </c>
      <c r="H21" s="21">
        <v>50.3</v>
      </c>
    </row>
    <row r="22" spans="1:8" x14ac:dyDescent="0.25">
      <c r="A22" s="23"/>
      <c r="B22" s="109" t="s">
        <v>132</v>
      </c>
      <c r="C22" s="110"/>
      <c r="D22" s="110"/>
      <c r="E22" s="110"/>
      <c r="F22" s="111"/>
      <c r="G22" s="20" t="s">
        <v>19</v>
      </c>
      <c r="H22" s="21">
        <f>21/1.15*1.7</f>
        <v>31.04347826086957</v>
      </c>
    </row>
    <row r="23" spans="1:8" x14ac:dyDescent="0.25">
      <c r="A23" s="23"/>
      <c r="B23" s="97" t="s">
        <v>87</v>
      </c>
      <c r="C23" s="98"/>
      <c r="D23" s="98"/>
      <c r="E23" s="98"/>
      <c r="F23" s="99"/>
      <c r="G23" s="16"/>
      <c r="H23" s="17"/>
    </row>
    <row r="24" spans="1:8" x14ac:dyDescent="0.25">
      <c r="A24" s="23"/>
      <c r="B24" s="109" t="s">
        <v>133</v>
      </c>
      <c r="C24" s="110"/>
      <c r="D24" s="110"/>
      <c r="E24" s="110"/>
      <c r="F24" s="111"/>
      <c r="G24" s="20" t="s">
        <v>19</v>
      </c>
      <c r="H24" s="21">
        <v>16.8</v>
      </c>
    </row>
    <row r="25" spans="1:8" x14ac:dyDescent="0.25">
      <c r="A25" s="23"/>
      <c r="B25" s="109" t="s">
        <v>132</v>
      </c>
      <c r="C25" s="110"/>
      <c r="D25" s="110"/>
      <c r="E25" s="110"/>
      <c r="F25" s="111"/>
      <c r="G25" s="20" t="s">
        <v>19</v>
      </c>
      <c r="H25" s="21">
        <v>4.5</v>
      </c>
    </row>
  </sheetData>
  <mergeCells count="25">
    <mergeCell ref="B25:F25"/>
    <mergeCell ref="B19:F19"/>
    <mergeCell ref="B20:F20"/>
    <mergeCell ref="B21:F21"/>
    <mergeCell ref="B22:F22"/>
    <mergeCell ref="B23:F23"/>
    <mergeCell ref="B24:F24"/>
    <mergeCell ref="B18:F18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6:F6"/>
    <mergeCell ref="B1:F1"/>
    <mergeCell ref="B2:F2"/>
    <mergeCell ref="B3:F3"/>
    <mergeCell ref="B4:F4"/>
    <mergeCell ref="B5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Материал</vt:lpstr>
      <vt:lpstr>Выборка материала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2015-10-29T06:54:05Z</dcterms:modified>
</cp:coreProperties>
</file>